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llah.cevahir\Desktop\ligSON\"/>
    </mc:Choice>
  </mc:AlternateContent>
  <bookViews>
    <workbookView xWindow="0" yWindow="0" windowWidth="28800" windowHeight="12345" activeTab="1"/>
  </bookViews>
  <sheets>
    <sheet name="Erkek Fikstür" sheetId="1" r:id="rId1"/>
    <sheet name="Kadın Fikstür" sheetId="2" r:id="rId2"/>
  </sheets>
  <calcPr calcId="162913"/>
</workbook>
</file>

<file path=xl/calcChain.xml><?xml version="1.0" encoding="utf-8"?>
<calcChain xmlns="http://schemas.openxmlformats.org/spreadsheetml/2006/main">
  <c r="L65" i="1" l="1"/>
  <c r="F5" i="2" l="1"/>
  <c r="L65" i="2"/>
  <c r="N63" i="2"/>
  <c r="N62" i="2"/>
  <c r="K60" i="2"/>
  <c r="K59" i="2"/>
  <c r="Q56" i="2"/>
  <c r="Q55" i="2"/>
  <c r="L53" i="2"/>
  <c r="N51" i="2" s="1"/>
  <c r="N50" i="2"/>
  <c r="K48" i="2"/>
  <c r="K47" i="2"/>
  <c r="E34" i="2"/>
  <c r="E33" i="2"/>
  <c r="E30" i="2"/>
  <c r="K28" i="2"/>
  <c r="K27" i="2"/>
  <c r="H31" i="2"/>
  <c r="E26" i="2"/>
  <c r="F25" i="2"/>
  <c r="E22" i="2"/>
  <c r="N20" i="2"/>
  <c r="N19" i="2"/>
  <c r="E21" i="2"/>
  <c r="E18" i="2"/>
  <c r="E14" i="2"/>
  <c r="K12" i="2"/>
  <c r="K11" i="2"/>
  <c r="F13" i="2"/>
  <c r="D9" i="2"/>
  <c r="D13" i="2"/>
  <c r="D17" i="2"/>
  <c r="D21" i="2"/>
  <c r="D25" i="2"/>
  <c r="D29" i="2"/>
  <c r="D33" i="2"/>
  <c r="G7" i="2"/>
  <c r="G15" i="2"/>
  <c r="G23" i="2"/>
  <c r="G31" i="2"/>
  <c r="J11" i="2"/>
  <c r="J27" i="2"/>
  <c r="M18" i="2"/>
  <c r="D43" i="2"/>
  <c r="D49" i="2"/>
  <c r="D55" i="2"/>
  <c r="D61" i="2"/>
  <c r="G44" i="2"/>
  <c r="G50" i="2"/>
  <c r="G56" i="2"/>
  <c r="G62" i="2"/>
  <c r="J47" i="2"/>
  <c r="J59" i="2"/>
  <c r="M50" i="2"/>
  <c r="M62" i="2"/>
  <c r="P55" i="2"/>
  <c r="E10" i="2"/>
  <c r="E9" i="2"/>
  <c r="E5" i="2"/>
  <c r="N63" i="1"/>
  <c r="N62" i="1"/>
  <c r="K60" i="1"/>
  <c r="K59" i="1"/>
  <c r="Q56" i="1"/>
  <c r="Q55" i="1"/>
  <c r="N51" i="1"/>
  <c r="N50" i="1"/>
  <c r="K48" i="1"/>
  <c r="K47" i="1"/>
  <c r="E34" i="1"/>
  <c r="E33" i="1"/>
  <c r="E30" i="1"/>
  <c r="K28" i="1"/>
  <c r="K27" i="1"/>
  <c r="E29" i="1"/>
  <c r="E26" i="1"/>
  <c r="E22" i="1"/>
  <c r="N20" i="1"/>
  <c r="N19" i="1"/>
  <c r="E18" i="1"/>
  <c r="E50" i="1"/>
  <c r="E14" i="1"/>
  <c r="K12" i="1"/>
  <c r="K11" i="1"/>
  <c r="F13" i="1"/>
  <c r="C48" i="1"/>
  <c r="E49" i="1"/>
  <c r="D9" i="1"/>
  <c r="D13" i="1"/>
  <c r="D17" i="1"/>
  <c r="D21" i="1"/>
  <c r="D25" i="1"/>
  <c r="D29" i="1"/>
  <c r="D33" i="1"/>
  <c r="G7" i="1"/>
  <c r="G15" i="1"/>
  <c r="G23" i="1"/>
  <c r="G31" i="1"/>
  <c r="J11" i="1"/>
  <c r="J27" i="1"/>
  <c r="M18" i="1"/>
  <c r="D43" i="1"/>
  <c r="D49" i="1"/>
  <c r="D55" i="1"/>
  <c r="D61" i="1"/>
  <c r="G44" i="1"/>
  <c r="G50" i="1"/>
  <c r="G56" i="1"/>
  <c r="G62" i="1"/>
  <c r="J47" i="1"/>
  <c r="J59" i="1"/>
  <c r="M50" i="1"/>
  <c r="M62" i="1"/>
  <c r="P55" i="1"/>
  <c r="E10" i="1"/>
  <c r="E9" i="1"/>
  <c r="E5" i="1"/>
  <c r="E6" i="1"/>
  <c r="H31" i="1"/>
  <c r="F5" i="1"/>
  <c r="C44" i="1"/>
  <c r="E17" i="1"/>
  <c r="E21" i="1"/>
  <c r="E25" i="1"/>
  <c r="C44" i="2"/>
  <c r="E44" i="2"/>
  <c r="E55" i="2"/>
  <c r="H23" i="2"/>
  <c r="F33" i="2"/>
  <c r="H32" i="2"/>
  <c r="E13" i="2"/>
  <c r="E25" i="2"/>
  <c r="E17" i="2"/>
  <c r="E29" i="2"/>
  <c r="C42" i="1"/>
  <c r="E43" i="1"/>
  <c r="H7" i="1"/>
  <c r="F33" i="1"/>
  <c r="H32" i="1"/>
  <c r="E13" i="1"/>
  <c r="H23" i="1"/>
  <c r="C62" i="1"/>
  <c r="E62" i="1"/>
  <c r="F45" i="1"/>
  <c r="H45" i="1"/>
  <c r="H16" i="1"/>
  <c r="F57" i="1"/>
  <c r="H57" i="1"/>
  <c r="H15" i="1"/>
  <c r="F63" i="1"/>
  <c r="H63" i="1" s="1"/>
  <c r="C62" i="2"/>
  <c r="E62" i="2"/>
  <c r="F45" i="2"/>
  <c r="H45" i="2"/>
  <c r="C60" i="2"/>
  <c r="H8" i="2"/>
  <c r="E55" i="1"/>
  <c r="E44" i="1"/>
  <c r="F43" i="1"/>
  <c r="H44" i="1"/>
  <c r="C42" i="2"/>
  <c r="H7" i="2"/>
  <c r="F63" i="2"/>
  <c r="H63" i="2"/>
  <c r="C56" i="2"/>
  <c r="H24" i="2"/>
  <c r="H51" i="2"/>
  <c r="H51" i="1"/>
  <c r="E56" i="1"/>
  <c r="H24" i="1"/>
  <c r="H15" i="2"/>
  <c r="C48" i="2"/>
  <c r="H57" i="2"/>
  <c r="C50" i="2"/>
  <c r="E50" i="2"/>
  <c r="H16" i="2"/>
  <c r="E6" i="2"/>
  <c r="F49" i="1"/>
  <c r="H50" i="1"/>
  <c r="H8" i="1"/>
  <c r="E61" i="1"/>
  <c r="F61" i="1"/>
  <c r="H62" i="1"/>
  <c r="E61" i="2"/>
  <c r="F61" i="2"/>
  <c r="H62" i="2"/>
  <c r="E56" i="2"/>
  <c r="F55" i="2"/>
  <c r="H56" i="2"/>
  <c r="H56" i="1"/>
  <c r="F49" i="2"/>
  <c r="H50" i="2"/>
  <c r="E49" i="2"/>
  <c r="E43" i="2"/>
  <c r="F43" i="2"/>
  <c r="H44" i="2"/>
</calcChain>
</file>

<file path=xl/sharedStrings.xml><?xml version="1.0" encoding="utf-8"?>
<sst xmlns="http://schemas.openxmlformats.org/spreadsheetml/2006/main" count="88" uniqueCount="38">
  <si>
    <t>M01</t>
  </si>
  <si>
    <t xml:space="preserve">Bu Turlarda Kaybedenler </t>
  </si>
  <si>
    <t>1.Lig Fikstür Kadın</t>
  </si>
  <si>
    <t>ENKA</t>
  </si>
  <si>
    <t>Bye</t>
  </si>
  <si>
    <t>ERZURUM TENİS</t>
  </si>
  <si>
    <t>BATMAN PETROL</t>
  </si>
  <si>
    <t>ALAÇATI TENİS</t>
  </si>
  <si>
    <t>BÜLENT DURAN T.A</t>
  </si>
  <si>
    <t>ATK</t>
  </si>
  <si>
    <t>PLAY TENİS</t>
  </si>
  <si>
    <t>MERSİN GENÇLİK</t>
  </si>
  <si>
    <t>ANTUKA</t>
  </si>
  <si>
    <t>YEŞİLYURT S.K</t>
  </si>
  <si>
    <t>ZONGUDAK TENİS</t>
  </si>
  <si>
    <t>TED</t>
  </si>
  <si>
    <t>PLAY TENNİS</t>
  </si>
  <si>
    <t>1.Lig Fikstür Erkek</t>
  </si>
  <si>
    <t>BATMAN G.S.K</t>
  </si>
  <si>
    <t>ATİK</t>
  </si>
  <si>
    <t>METE T.K</t>
  </si>
  <si>
    <t>ENGİN ARSLAN S.K</t>
  </si>
  <si>
    <t>ALAÇATI TENİS S.K</t>
  </si>
  <si>
    <t>SAMSUN T.K</t>
  </si>
  <si>
    <t>TAÇSPOR K.</t>
  </si>
  <si>
    <t>ANTUKA S.K</t>
  </si>
  <si>
    <t>TOP SPIN T.G</t>
  </si>
  <si>
    <t>VAN TENİS K.S</t>
  </si>
  <si>
    <t>YEŞİLYURT</t>
  </si>
  <si>
    <t>ALAÇATI T.S.K</t>
  </si>
  <si>
    <t>TOPSPIN TENIS</t>
  </si>
  <si>
    <t>VAN TENİS S.K</t>
  </si>
  <si>
    <t>ALAÇATI</t>
  </si>
  <si>
    <t>YEŞİLYURT S.K.</t>
  </si>
  <si>
    <t>ZONGULDAK TENİS</t>
  </si>
  <si>
    <t>TOPSPIN TENİS</t>
  </si>
  <si>
    <t>TOPSPIN</t>
  </si>
  <si>
    <t>METE T.K.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</si>
</sst>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sz val="14"/>
      <name val="Arial"/>
      <family val="2"/>
      <charset val="162"/>
    </font>
    <font>
      <sz val="10"/>
      <name val="Arial"/>
      <family val="2"/>
      <charset val="162"/>
    </font>
    <font>
      <b/>
      <sz val="11"/>
      <name val="Arial Tur"/>
      <charset val="162"/>
    </font>
    <font>
      <sz val="7"/>
      <name val="Arial"/>
      <family val="2"/>
    </font>
    <font>
      <sz val="9"/>
      <name val="Arial"/>
      <family val="2"/>
      <charset val="162"/>
    </font>
    <font>
      <sz val="8"/>
      <name val="Arial"/>
      <family val="2"/>
      <charset val="162"/>
    </font>
    <font>
      <b/>
      <sz val="10"/>
      <name val="Arial"/>
      <family val="2"/>
      <charset val="162"/>
    </font>
    <font>
      <b/>
      <sz val="9"/>
      <name val="Arial"/>
      <family val="2"/>
      <charset val="162"/>
    </font>
    <font>
      <sz val="7"/>
      <name val="Arial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2" borderId="1" xfId="0" applyFill="1" applyBorder="1"/>
    <xf numFmtId="0" fontId="2" fillId="2" borderId="1" xfId="0" applyFont="1" applyFill="1" applyBorder="1"/>
    <xf numFmtId="0" fontId="0" fillId="2" borderId="0" xfId="0" applyFill="1"/>
    <xf numFmtId="0" fontId="0" fillId="2" borderId="0" xfId="0" applyFill="1" applyBorder="1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5" fillId="2" borderId="3" xfId="0" applyFont="1" applyFill="1" applyBorder="1" applyAlignment="1"/>
    <xf numFmtId="0" fontId="5" fillId="2" borderId="0" xfId="0" applyFont="1" applyFill="1" applyBorder="1" applyAlignment="1"/>
    <xf numFmtId="0" fontId="2" fillId="2" borderId="0" xfId="0" applyFont="1" applyFill="1" applyBorder="1"/>
    <xf numFmtId="0" fontId="2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5" fillId="2" borderId="3" xfId="0" applyFont="1" applyFill="1" applyBorder="1"/>
    <xf numFmtId="0" fontId="5" fillId="2" borderId="0" xfId="0" applyFont="1" applyFill="1" applyBorder="1"/>
    <xf numFmtId="0" fontId="7" fillId="2" borderId="0" xfId="0" applyFont="1" applyFill="1" applyAlignment="1">
      <alignment horizontal="left" vertical="center" wrapText="1"/>
    </xf>
    <xf numFmtId="0" fontId="5" fillId="2" borderId="4" xfId="0" applyFont="1" applyFill="1" applyBorder="1"/>
    <xf numFmtId="0" fontId="6" fillId="2" borderId="3" xfId="0" applyFont="1" applyFill="1" applyBorder="1"/>
    <xf numFmtId="0" fontId="6" fillId="2" borderId="0" xfId="0" applyFont="1" applyFill="1" applyBorder="1"/>
    <xf numFmtId="0" fontId="6" fillId="2" borderId="4" xfId="0" applyFont="1" applyFill="1" applyBorder="1"/>
    <xf numFmtId="0" fontId="5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/>
    </xf>
    <xf numFmtId="0" fontId="6" fillId="2" borderId="4" xfId="0" applyFont="1" applyFill="1" applyBorder="1" applyAlignment="1"/>
    <xf numFmtId="0" fontId="6" fillId="2" borderId="0" xfId="0" applyFont="1" applyFill="1" applyBorder="1" applyAlignment="1"/>
    <xf numFmtId="0" fontId="6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/>
    <xf numFmtId="0" fontId="2" fillId="2" borderId="6" xfId="0" applyFont="1" applyFill="1" applyBorder="1" applyAlignment="1"/>
    <xf numFmtId="0" fontId="6" fillId="2" borderId="1" xfId="0" applyFont="1" applyFill="1" applyBorder="1" applyAlignment="1"/>
    <xf numFmtId="0" fontId="2" fillId="2" borderId="0" xfId="0" applyFont="1" applyFill="1" applyBorder="1" applyAlignment="1"/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/>
    <xf numFmtId="0" fontId="2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9" fillId="2" borderId="0" xfId="0" applyFont="1" applyFill="1"/>
    <xf numFmtId="0" fontId="9" fillId="2" borderId="0" xfId="0" applyFont="1" applyFill="1" applyBorder="1"/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5" fillId="9" borderId="9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11" xfId="0" applyFill="1" applyBorder="1"/>
    <xf numFmtId="0" fontId="5" fillId="4" borderId="9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0" fillId="2" borderId="1" xfId="0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1026" name="Line 3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1027" name="Line 4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1028" name="Line 5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1029" name="Line 6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1030" name="Line 7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1031" name="Line 24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1032" name="Line 26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1033" name="Line 27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1034" name="Line 28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1035" name="Line 29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1036" name="Line 30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1037" name="Line 42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1038" name="Line 44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1039" name="Line 45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1040" name="Line 46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1041" name="Line 47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1042" name="Line 48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2050" name="Line 3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2051" name="Line 4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2052" name="Line 5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2053" name="Line 6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2054" name="Line 7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2055" name="Line 24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2056" name="Line 26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2057" name="Line 27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2058" name="Line 28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2059" name="Line 29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2060" name="Line 30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2061" name="Line 42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2062" name="Line 44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2063" name="Line 45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2064" name="Line 46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2065" name="Line 47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2066" name="Line 48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6"/>
  <sheetViews>
    <sheetView zoomScale="85" zoomScaleNormal="85" workbookViewId="0">
      <selection activeCell="X43" sqref="W43:X43"/>
    </sheetView>
  </sheetViews>
  <sheetFormatPr defaultRowHeight="15" x14ac:dyDescent="0.25"/>
  <cols>
    <col min="1" max="1" width="2.42578125" style="3" customWidth="1"/>
    <col min="2" max="2" width="2.28515625" style="3" customWidth="1"/>
    <col min="3" max="3" width="17.7109375" style="6" customWidth="1"/>
    <col min="4" max="4" width="4" style="9" customWidth="1"/>
    <col min="5" max="5" width="4" style="9" hidden="1" customWidth="1"/>
    <col min="6" max="6" width="12.5703125" style="6" customWidth="1"/>
    <col min="7" max="7" width="3.7109375" style="9" customWidth="1"/>
    <col min="8" max="8" width="3.7109375" style="9" hidden="1" customWidth="1"/>
    <col min="9" max="9" width="10.28515625" style="6" customWidth="1"/>
    <col min="10" max="10" width="3.42578125" style="9" customWidth="1"/>
    <col min="11" max="11" width="3.7109375" style="9" hidden="1" customWidth="1"/>
    <col min="12" max="12" width="6.85546875" style="6" customWidth="1"/>
    <col min="13" max="13" width="5.85546875" style="10" customWidth="1"/>
    <col min="14" max="14" width="4.42578125" style="10" hidden="1" customWidth="1"/>
    <col min="15" max="15" width="8.140625" style="6" customWidth="1"/>
    <col min="16" max="16" width="4.7109375" style="10" customWidth="1"/>
    <col min="17" max="17" width="4.7109375" style="10" hidden="1" customWidth="1"/>
    <col min="18" max="18" width="5.5703125" style="6" customWidth="1"/>
    <col min="19" max="19" width="9.85546875" style="6" customWidth="1"/>
    <col min="20" max="20" width="2.28515625" style="6" customWidth="1"/>
    <col min="21" max="21" width="3.85546875" style="3" customWidth="1"/>
    <col min="22" max="22" width="9.42578125" style="3" customWidth="1"/>
    <col min="23" max="23" width="3.7109375" style="4" customWidth="1"/>
    <col min="24" max="24" width="2" style="4" bestFit="1" customWidth="1"/>
    <col min="25" max="26" width="25.5703125" style="4" customWidth="1"/>
    <col min="27" max="32" width="5.140625" style="4" customWidth="1"/>
    <col min="33" max="33" width="9.140625" style="4"/>
    <col min="34" max="35" width="5.140625" style="4" customWidth="1"/>
    <col min="36" max="36" width="16.42578125" style="4" customWidth="1"/>
    <col min="37" max="40" width="9.140625" style="4"/>
    <col min="41" max="16384" width="9.140625" style="3"/>
  </cols>
  <sheetData>
    <row r="1" spans="1:36" ht="21.75" customHeight="1" x14ac:dyDescent="0.25">
      <c r="A1" s="1"/>
      <c r="B1" s="1"/>
      <c r="C1" s="118" t="s">
        <v>17</v>
      </c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2"/>
      <c r="T1" s="2"/>
    </row>
    <row r="2" spans="1:36" ht="12" customHeight="1" x14ac:dyDescent="0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36" ht="9.6" customHeight="1" x14ac:dyDescent="0.25">
      <c r="B3" s="107"/>
      <c r="C3" s="109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X3" s="7"/>
      <c r="Y3" s="7"/>
      <c r="Z3" s="7"/>
      <c r="AA3" s="119"/>
      <c r="AB3" s="119"/>
      <c r="AC3" s="119"/>
      <c r="AD3" s="119"/>
      <c r="AE3" s="119"/>
      <c r="AF3" s="119"/>
      <c r="AG3" s="8"/>
      <c r="AH3" s="8"/>
      <c r="AI3" s="8"/>
      <c r="AJ3" s="7"/>
    </row>
    <row r="4" spans="1:36" ht="9.6" customHeight="1" x14ac:dyDescent="0.25">
      <c r="A4" s="103">
        <v>1</v>
      </c>
      <c r="B4" s="104"/>
      <c r="C4" s="110"/>
      <c r="S4" s="11"/>
      <c r="T4" s="11"/>
      <c r="U4" s="12"/>
      <c r="V4" s="12"/>
      <c r="W4" s="13"/>
      <c r="AA4" s="112"/>
      <c r="AB4" s="112"/>
      <c r="AC4" s="112"/>
      <c r="AD4" s="112"/>
      <c r="AE4" s="112"/>
      <c r="AF4" s="112"/>
      <c r="AG4" s="14"/>
      <c r="AH4" s="112"/>
      <c r="AI4" s="112"/>
    </row>
    <row r="5" spans="1:36" ht="9.6" customHeight="1" x14ac:dyDescent="0.25">
      <c r="A5" s="103"/>
      <c r="B5" s="104"/>
      <c r="C5" s="109" t="s">
        <v>4</v>
      </c>
      <c r="D5" s="105" t="s">
        <v>0</v>
      </c>
      <c r="E5" s="15" t="str">
        <f>C3</f>
        <v>ENKA</v>
      </c>
      <c r="F5" s="88" t="str">
        <f>IF(C3="Bye",C5,IF(C5="Bye",C3,"Kazanan"))</f>
        <v>ENKA</v>
      </c>
      <c r="G5" s="80"/>
      <c r="S5" s="11"/>
      <c r="T5" s="11"/>
      <c r="U5" s="12"/>
      <c r="V5" s="12"/>
      <c r="W5" s="13"/>
      <c r="X5" s="111"/>
      <c r="Y5" s="111"/>
      <c r="Z5" s="111"/>
      <c r="AA5" s="112"/>
      <c r="AB5" s="112"/>
      <c r="AC5" s="112"/>
      <c r="AD5" s="112"/>
      <c r="AE5" s="112"/>
      <c r="AF5" s="112"/>
      <c r="AG5" s="14"/>
      <c r="AH5" s="112"/>
      <c r="AI5" s="112"/>
      <c r="AJ5" s="111"/>
    </row>
    <row r="6" spans="1:36" ht="9" customHeight="1" x14ac:dyDescent="0.25">
      <c r="A6" s="103">
        <v>2</v>
      </c>
      <c r="B6" s="104"/>
      <c r="C6" s="110"/>
      <c r="D6" s="106"/>
      <c r="E6" s="15" t="str">
        <f>C5</f>
        <v>Bye</v>
      </c>
      <c r="F6" s="16"/>
      <c r="G6" s="17"/>
      <c r="H6" s="18"/>
      <c r="S6" s="11"/>
      <c r="T6" s="11"/>
      <c r="U6" s="12"/>
      <c r="V6" s="12"/>
      <c r="W6" s="13"/>
      <c r="X6" s="111"/>
      <c r="Y6" s="111"/>
      <c r="Z6" s="111"/>
      <c r="AA6" s="112"/>
      <c r="AB6" s="112"/>
      <c r="AC6" s="112"/>
      <c r="AD6" s="112"/>
      <c r="AE6" s="112"/>
      <c r="AF6" s="112"/>
      <c r="AG6" s="14"/>
      <c r="AH6" s="112"/>
      <c r="AI6" s="112"/>
      <c r="AJ6" s="111"/>
    </row>
    <row r="7" spans="1:36" ht="9.6" customHeight="1" x14ac:dyDescent="0.25">
      <c r="A7" s="103"/>
      <c r="B7" s="107"/>
      <c r="C7" s="109" t="s">
        <v>18</v>
      </c>
      <c r="D7" s="15"/>
      <c r="E7" s="15"/>
      <c r="F7" s="19"/>
      <c r="G7" s="86" t="str">
        <f>LEFT(D33,1)&amp;TEXT(VALUE(MID(D33,2,2))+1,"00")</f>
        <v>M09</v>
      </c>
      <c r="H7" s="15" t="str">
        <f>F5</f>
        <v>ENKA</v>
      </c>
      <c r="I7" s="80" t="s">
        <v>3</v>
      </c>
      <c r="J7" s="80"/>
      <c r="S7" s="20"/>
      <c r="T7" s="20"/>
      <c r="U7" s="21"/>
      <c r="V7" s="21"/>
      <c r="W7" s="22"/>
      <c r="X7" s="111"/>
      <c r="Y7" s="111"/>
      <c r="Z7" s="111"/>
      <c r="AA7" s="112"/>
      <c r="AB7" s="112"/>
      <c r="AC7" s="112"/>
      <c r="AD7" s="112"/>
      <c r="AE7" s="112"/>
      <c r="AF7" s="112"/>
      <c r="AG7" s="14"/>
      <c r="AH7" s="112"/>
      <c r="AI7" s="112"/>
      <c r="AJ7" s="111"/>
    </row>
    <row r="8" spans="1:36" ht="9.6" customHeight="1" x14ac:dyDescent="0.25">
      <c r="A8" s="103">
        <v>3</v>
      </c>
      <c r="B8" s="104"/>
      <c r="C8" s="110"/>
      <c r="D8" s="23"/>
      <c r="E8" s="23"/>
      <c r="F8" s="19"/>
      <c r="G8" s="87"/>
      <c r="H8" s="15" t="str">
        <f>F9</f>
        <v>ATİK</v>
      </c>
      <c r="I8" s="16"/>
      <c r="J8" s="24"/>
      <c r="K8" s="25"/>
      <c r="S8" s="26"/>
      <c r="T8" s="11"/>
      <c r="U8" s="12"/>
      <c r="V8" s="12"/>
      <c r="W8" s="13"/>
      <c r="X8" s="111"/>
      <c r="Y8" s="111"/>
      <c r="Z8" s="111"/>
      <c r="AA8" s="112"/>
      <c r="AB8" s="112"/>
      <c r="AC8" s="112"/>
      <c r="AD8" s="112"/>
      <c r="AE8" s="112"/>
      <c r="AF8" s="112"/>
      <c r="AG8" s="14"/>
      <c r="AH8" s="112"/>
      <c r="AI8" s="112"/>
      <c r="AJ8" s="111"/>
    </row>
    <row r="9" spans="1:36" ht="9.6" customHeight="1" x14ac:dyDescent="0.25">
      <c r="A9" s="103"/>
      <c r="B9" s="104"/>
      <c r="C9" s="109" t="s">
        <v>19</v>
      </c>
      <c r="D9" s="105" t="str">
        <f>LEFT(D5,1)&amp;TEXT(VALUE(MID(D5,2,2))+1,"00")</f>
        <v>M02</v>
      </c>
      <c r="E9" s="15" t="str">
        <f>C7</f>
        <v>BATMAN G.S.K</v>
      </c>
      <c r="F9" s="88" t="s">
        <v>19</v>
      </c>
      <c r="G9" s="81"/>
      <c r="H9" s="15"/>
      <c r="I9" s="19"/>
      <c r="J9" s="27"/>
      <c r="K9" s="25"/>
      <c r="S9" s="11"/>
      <c r="T9" s="11"/>
      <c r="U9" s="12"/>
      <c r="V9" s="12"/>
      <c r="W9" s="13"/>
      <c r="X9" s="111"/>
      <c r="Y9" s="111"/>
      <c r="Z9" s="111"/>
      <c r="AA9" s="112"/>
      <c r="AB9" s="112"/>
      <c r="AC9" s="112"/>
      <c r="AD9" s="112"/>
      <c r="AE9" s="112"/>
      <c r="AF9" s="112"/>
      <c r="AG9" s="14"/>
      <c r="AH9" s="112"/>
      <c r="AI9" s="112"/>
      <c r="AJ9" s="111"/>
    </row>
    <row r="10" spans="1:36" ht="9.6" customHeight="1" x14ac:dyDescent="0.25">
      <c r="A10" s="103">
        <v>4</v>
      </c>
      <c r="B10" s="104"/>
      <c r="C10" s="110"/>
      <c r="D10" s="106"/>
      <c r="E10" s="15" t="str">
        <f>C9</f>
        <v>ATİK</v>
      </c>
      <c r="G10" s="23"/>
      <c r="H10" s="23"/>
      <c r="I10" s="19"/>
      <c r="J10" s="27"/>
      <c r="K10" s="25"/>
      <c r="S10" s="11"/>
      <c r="T10" s="11"/>
      <c r="U10" s="12"/>
      <c r="V10" s="12"/>
      <c r="W10" s="13"/>
      <c r="X10" s="111"/>
      <c r="Y10" s="111"/>
      <c r="Z10" s="111"/>
      <c r="AA10" s="112"/>
      <c r="AB10" s="112"/>
      <c r="AC10" s="112"/>
      <c r="AD10" s="112"/>
      <c r="AE10" s="112"/>
      <c r="AF10" s="112"/>
      <c r="AG10" s="14"/>
      <c r="AH10" s="112"/>
      <c r="AI10" s="112"/>
      <c r="AJ10" s="111"/>
    </row>
    <row r="11" spans="1:36" ht="9.6" customHeight="1" x14ac:dyDescent="0.25">
      <c r="A11" s="103"/>
      <c r="B11" s="107"/>
      <c r="C11" s="109" t="s">
        <v>20</v>
      </c>
      <c r="D11" s="15"/>
      <c r="E11" s="15"/>
      <c r="G11" s="23"/>
      <c r="H11" s="23"/>
      <c r="I11" s="19"/>
      <c r="J11" s="91" t="str">
        <f>LEFT(G31,1)&amp;TEXT(VALUE(MID(G31,2,2))+1,"00")</f>
        <v>M13</v>
      </c>
      <c r="K11" s="15" t="str">
        <f>I7</f>
        <v>ENKA</v>
      </c>
      <c r="L11" s="80" t="s">
        <v>3</v>
      </c>
      <c r="M11" s="80"/>
      <c r="S11" s="11"/>
      <c r="T11" s="11"/>
      <c r="U11" s="12"/>
      <c r="V11" s="12"/>
      <c r="W11" s="13"/>
      <c r="X11" s="111"/>
      <c r="Y11" s="111"/>
      <c r="Z11" s="111"/>
      <c r="AA11" s="112"/>
      <c r="AB11" s="112"/>
      <c r="AC11" s="112"/>
      <c r="AD11" s="112"/>
      <c r="AE11" s="112"/>
      <c r="AF11" s="112"/>
      <c r="AG11" s="14"/>
      <c r="AH11" s="112"/>
      <c r="AI11" s="112"/>
      <c r="AJ11" s="111"/>
    </row>
    <row r="12" spans="1:36" ht="9.6" customHeight="1" x14ac:dyDescent="0.25">
      <c r="A12" s="103">
        <v>5</v>
      </c>
      <c r="B12" s="104"/>
      <c r="C12" s="110"/>
      <c r="D12" s="23"/>
      <c r="E12" s="23"/>
      <c r="G12" s="23"/>
      <c r="H12" s="23"/>
      <c r="I12" s="19"/>
      <c r="J12" s="92"/>
      <c r="K12" s="15" t="str">
        <f>I15</f>
        <v>METE T.K</v>
      </c>
      <c r="L12" s="16"/>
      <c r="M12" s="28"/>
      <c r="N12" s="29"/>
      <c r="S12" s="20"/>
      <c r="T12" s="20"/>
      <c r="U12" s="21"/>
      <c r="V12" s="21"/>
      <c r="W12" s="22"/>
      <c r="X12" s="111"/>
      <c r="Y12" s="111"/>
      <c r="Z12" s="111"/>
      <c r="AA12" s="112"/>
      <c r="AB12" s="112"/>
      <c r="AC12" s="112"/>
      <c r="AD12" s="112"/>
      <c r="AE12" s="112"/>
      <c r="AF12" s="112"/>
      <c r="AG12" s="14"/>
      <c r="AH12" s="112"/>
      <c r="AI12" s="112"/>
      <c r="AJ12" s="111"/>
    </row>
    <row r="13" spans="1:36" ht="9.6" customHeight="1" x14ac:dyDescent="0.25">
      <c r="A13" s="103"/>
      <c r="B13" s="104"/>
      <c r="C13" s="109" t="s">
        <v>4</v>
      </c>
      <c r="D13" s="105" t="str">
        <f>LEFT(D9,1)&amp;TEXT(VALUE(MID(D9,2,2))+1,"00")</f>
        <v>M03</v>
      </c>
      <c r="E13" s="15" t="str">
        <f>C11</f>
        <v>METE T.K</v>
      </c>
      <c r="F13" s="88" t="str">
        <f>IF(C11="Bye",C13,IF(C13="Bye",C11,"Kazanan"))</f>
        <v>METE T.K</v>
      </c>
      <c r="G13" s="80"/>
      <c r="H13" s="23"/>
      <c r="I13" s="19"/>
      <c r="J13" s="27"/>
      <c r="K13" s="25"/>
      <c r="L13" s="19"/>
      <c r="M13" s="30"/>
      <c r="N13" s="29"/>
      <c r="S13" s="20"/>
      <c r="T13" s="20"/>
      <c r="U13" s="21"/>
      <c r="V13" s="12"/>
      <c r="W13" s="22"/>
      <c r="X13" s="111"/>
      <c r="Y13" s="111"/>
      <c r="Z13" s="111"/>
      <c r="AA13" s="111"/>
      <c r="AB13" s="111"/>
      <c r="AH13" s="112"/>
      <c r="AI13" s="112"/>
    </row>
    <row r="14" spans="1:36" ht="9.6" customHeight="1" x14ac:dyDescent="0.25">
      <c r="A14" s="103">
        <v>6</v>
      </c>
      <c r="B14" s="104"/>
      <c r="C14" s="110"/>
      <c r="D14" s="106"/>
      <c r="E14" s="15" t="str">
        <f>C13</f>
        <v>Bye</v>
      </c>
      <c r="F14" s="16"/>
      <c r="G14" s="31"/>
      <c r="H14" s="15"/>
      <c r="I14" s="19"/>
      <c r="J14" s="27"/>
      <c r="K14" s="25"/>
      <c r="L14" s="19"/>
      <c r="M14" s="30"/>
      <c r="N14" s="29"/>
      <c r="S14" s="26"/>
      <c r="T14" s="26"/>
      <c r="U14" s="32"/>
      <c r="V14" s="32"/>
      <c r="W14" s="33"/>
      <c r="X14" s="111"/>
      <c r="Y14" s="111"/>
      <c r="Z14" s="111"/>
      <c r="AA14" s="111"/>
      <c r="AB14" s="111"/>
      <c r="AC14" s="14"/>
      <c r="AD14" s="14"/>
      <c r="AE14" s="14"/>
      <c r="AF14" s="14"/>
      <c r="AG14" s="14"/>
      <c r="AH14" s="112"/>
      <c r="AI14" s="112"/>
    </row>
    <row r="15" spans="1:36" ht="9.6" customHeight="1" x14ac:dyDescent="0.25">
      <c r="A15" s="103"/>
      <c r="B15" s="107"/>
      <c r="C15" s="109" t="s">
        <v>21</v>
      </c>
      <c r="D15" s="15"/>
      <c r="E15" s="15"/>
      <c r="F15" s="19"/>
      <c r="G15" s="86" t="str">
        <f>LEFT(G7,1)&amp;TEXT(VALUE(MID(G7,2,2))+1,"00")</f>
        <v>M10</v>
      </c>
      <c r="H15" s="15" t="str">
        <f>F13</f>
        <v>METE T.K</v>
      </c>
      <c r="I15" s="80" t="s">
        <v>20</v>
      </c>
      <c r="J15" s="81"/>
      <c r="K15" s="25"/>
      <c r="L15" s="19"/>
      <c r="M15" s="30"/>
      <c r="N15" s="29"/>
      <c r="S15" s="26"/>
      <c r="T15" s="26"/>
      <c r="U15" s="32"/>
      <c r="V15" s="32"/>
      <c r="W15" s="33"/>
      <c r="X15" s="111"/>
      <c r="Y15" s="111"/>
      <c r="Z15" s="111"/>
      <c r="AA15" s="111"/>
      <c r="AB15" s="111"/>
      <c r="AH15" s="112"/>
      <c r="AI15" s="112"/>
    </row>
    <row r="16" spans="1:36" ht="9.6" customHeight="1" x14ac:dyDescent="0.25">
      <c r="A16" s="103">
        <v>7</v>
      </c>
      <c r="B16" s="104"/>
      <c r="C16" s="110"/>
      <c r="D16" s="23"/>
      <c r="E16" s="23"/>
      <c r="F16" s="19"/>
      <c r="G16" s="87"/>
      <c r="H16" s="15" t="str">
        <f>F17</f>
        <v>ALAÇATI T.S.K</v>
      </c>
      <c r="K16" s="25"/>
      <c r="L16" s="19"/>
      <c r="M16" s="30"/>
      <c r="N16" s="29"/>
      <c r="O16" s="117"/>
      <c r="P16" s="34"/>
      <c r="Q16" s="34"/>
      <c r="R16" s="116"/>
      <c r="S16" s="26"/>
      <c r="T16" s="26"/>
      <c r="U16" s="32"/>
      <c r="V16" s="32"/>
      <c r="W16" s="33"/>
      <c r="X16" s="111"/>
      <c r="Y16" s="111"/>
      <c r="Z16" s="111"/>
      <c r="AA16" s="111"/>
      <c r="AB16" s="111"/>
      <c r="AC16" s="14"/>
      <c r="AD16" s="14"/>
      <c r="AE16" s="14"/>
      <c r="AF16" s="14"/>
      <c r="AG16" s="14"/>
      <c r="AH16" s="112"/>
      <c r="AI16" s="112"/>
    </row>
    <row r="17" spans="1:25" ht="9.6" customHeight="1" x14ac:dyDescent="0.25">
      <c r="A17" s="103"/>
      <c r="B17" s="104"/>
      <c r="C17" s="109" t="s">
        <v>22</v>
      </c>
      <c r="D17" s="105" t="str">
        <f>LEFT(D13,1)&amp;TEXT(VALUE(MID(D13,2,2))+1,"00")</f>
        <v>M04</v>
      </c>
      <c r="E17" s="15" t="str">
        <f>C15</f>
        <v>ENGİN ARSLAN S.K</v>
      </c>
      <c r="F17" s="88" t="s">
        <v>29</v>
      </c>
      <c r="G17" s="81"/>
      <c r="H17" s="15"/>
      <c r="L17" s="19"/>
      <c r="M17" s="35"/>
      <c r="N17" s="36"/>
      <c r="O17" s="117"/>
      <c r="P17" s="34"/>
      <c r="Q17" s="34"/>
      <c r="R17" s="116"/>
      <c r="S17" s="26"/>
      <c r="T17" s="26"/>
      <c r="U17" s="32"/>
      <c r="V17" s="32"/>
      <c r="W17" s="33"/>
      <c r="X17" s="33"/>
      <c r="Y17" s="33"/>
    </row>
    <row r="18" spans="1:25" ht="9" customHeight="1" x14ac:dyDescent="0.25">
      <c r="A18" s="103">
        <v>8</v>
      </c>
      <c r="B18" s="104"/>
      <c r="C18" s="110"/>
      <c r="D18" s="106"/>
      <c r="E18" s="15" t="str">
        <f>C17</f>
        <v>ALAÇATI TENİS S.K</v>
      </c>
      <c r="G18" s="23"/>
      <c r="H18" s="23"/>
      <c r="L18" s="19"/>
      <c r="M18" s="113" t="str">
        <f>LEFT(J27,1)&amp;TEXT(VALUE(MID(J27,2,2))+1,"00")</f>
        <v>M15</v>
      </c>
      <c r="N18" s="37"/>
      <c r="O18" s="38"/>
      <c r="P18" s="29"/>
      <c r="Q18" s="29"/>
      <c r="R18" s="19"/>
      <c r="S18" s="20"/>
      <c r="T18" s="20"/>
      <c r="U18" s="21"/>
      <c r="V18" s="21"/>
      <c r="W18" s="22"/>
      <c r="X18" s="22"/>
      <c r="Y18" s="22"/>
    </row>
    <row r="19" spans="1:25" ht="15" customHeight="1" x14ac:dyDescent="0.25">
      <c r="A19" s="103"/>
      <c r="B19" s="107"/>
      <c r="C19" s="109" t="s">
        <v>23</v>
      </c>
      <c r="D19" s="23"/>
      <c r="E19" s="23"/>
      <c r="G19" s="23"/>
      <c r="H19" s="23"/>
      <c r="L19" s="19"/>
      <c r="M19" s="114"/>
      <c r="N19" s="37" t="str">
        <f>L11</f>
        <v>ENKA</v>
      </c>
      <c r="O19" s="39" t="s">
        <v>3</v>
      </c>
      <c r="P19" s="40"/>
      <c r="Q19" s="36"/>
      <c r="R19" s="41"/>
      <c r="S19" s="42"/>
      <c r="T19" s="42"/>
      <c r="U19" s="43"/>
      <c r="V19" s="43"/>
      <c r="W19" s="44"/>
      <c r="X19" s="44"/>
      <c r="Y19" s="44"/>
    </row>
    <row r="20" spans="1:25" ht="9.6" customHeight="1" x14ac:dyDescent="0.25">
      <c r="A20" s="103">
        <v>9</v>
      </c>
      <c r="B20" s="104"/>
      <c r="C20" s="110"/>
      <c r="D20" s="23"/>
      <c r="E20" s="23"/>
      <c r="G20" s="23"/>
      <c r="H20" s="23"/>
      <c r="L20" s="19"/>
      <c r="M20" s="114"/>
      <c r="N20" s="45" t="str">
        <f>L27</f>
        <v>TED</v>
      </c>
      <c r="P20" s="36"/>
      <c r="Q20" s="36"/>
      <c r="R20" s="41"/>
      <c r="S20" s="46"/>
      <c r="T20" s="42"/>
      <c r="U20" s="43"/>
      <c r="V20" s="43"/>
      <c r="W20" s="44"/>
      <c r="X20" s="44"/>
      <c r="Y20" s="44"/>
    </row>
    <row r="21" spans="1:25" ht="9.6" customHeight="1" x14ac:dyDescent="0.25">
      <c r="A21" s="103"/>
      <c r="B21" s="104"/>
      <c r="C21" s="109" t="s">
        <v>13</v>
      </c>
      <c r="D21" s="105" t="str">
        <f>LEFT(D17,1)&amp;TEXT(VALUE(MID(D17,2,2))+1,"00")</f>
        <v>M05</v>
      </c>
      <c r="E21" s="15" t="str">
        <f>C19</f>
        <v>SAMSUN T.K</v>
      </c>
      <c r="F21" s="88" t="s">
        <v>28</v>
      </c>
      <c r="G21" s="80"/>
      <c r="H21" s="23"/>
      <c r="L21" s="19"/>
      <c r="M21" s="115"/>
      <c r="N21" s="37"/>
      <c r="O21" s="47"/>
      <c r="P21" s="36"/>
      <c r="Q21" s="36"/>
      <c r="R21" s="41"/>
      <c r="S21" s="48"/>
      <c r="T21" s="20"/>
      <c r="U21" s="21"/>
      <c r="V21" s="21"/>
      <c r="W21" s="22"/>
      <c r="X21" s="22"/>
      <c r="Y21" s="22"/>
    </row>
    <row r="22" spans="1:25" ht="9.6" customHeight="1" x14ac:dyDescent="0.25">
      <c r="A22" s="103">
        <v>10</v>
      </c>
      <c r="B22" s="104"/>
      <c r="C22" s="110"/>
      <c r="D22" s="106"/>
      <c r="E22" s="15" t="str">
        <f>C21</f>
        <v>YEŞİLYURT S.K</v>
      </c>
      <c r="F22" s="16"/>
      <c r="G22" s="31"/>
      <c r="H22" s="15"/>
      <c r="L22" s="19"/>
      <c r="M22" s="35"/>
      <c r="N22" s="36"/>
      <c r="O22" s="38"/>
      <c r="P22" s="29"/>
      <c r="Q22" s="29"/>
      <c r="R22" s="19"/>
      <c r="S22" s="48"/>
      <c r="T22" s="20"/>
      <c r="U22" s="21"/>
      <c r="V22" s="21"/>
      <c r="W22" s="22"/>
      <c r="X22" s="22"/>
      <c r="Y22" s="22"/>
    </row>
    <row r="23" spans="1:25" ht="9.6" customHeight="1" x14ac:dyDescent="0.25">
      <c r="A23" s="103"/>
      <c r="B23" s="107"/>
      <c r="C23" s="109" t="s">
        <v>24</v>
      </c>
      <c r="D23" s="15"/>
      <c r="E23" s="15"/>
      <c r="F23" s="19"/>
      <c r="G23" s="86" t="str">
        <f>LEFT(G15,1)&amp;TEXT(VALUE(MID(G15,2,2))+1,"00")</f>
        <v>M11</v>
      </c>
      <c r="H23" s="15" t="str">
        <f>F21</f>
        <v>YEŞİLYURT</v>
      </c>
      <c r="I23" s="80" t="s">
        <v>33</v>
      </c>
      <c r="J23" s="80"/>
      <c r="L23" s="19"/>
      <c r="M23" s="30"/>
      <c r="N23" s="29"/>
      <c r="O23" s="41"/>
      <c r="P23" s="29"/>
      <c r="Q23" s="29"/>
      <c r="R23" s="19"/>
      <c r="S23" s="48"/>
      <c r="T23" s="20"/>
      <c r="U23" s="21"/>
      <c r="V23" s="21"/>
      <c r="W23" s="22"/>
      <c r="X23" s="25"/>
      <c r="Y23" s="25"/>
    </row>
    <row r="24" spans="1:25" ht="9.6" customHeight="1" x14ac:dyDescent="0.25">
      <c r="A24" s="103">
        <v>11</v>
      </c>
      <c r="B24" s="104"/>
      <c r="C24" s="110"/>
      <c r="D24" s="23"/>
      <c r="E24" s="23"/>
      <c r="F24" s="19"/>
      <c r="G24" s="87"/>
      <c r="H24" s="15" t="str">
        <f>F25</f>
        <v>ANTUKA</v>
      </c>
      <c r="I24" s="16"/>
      <c r="J24" s="24"/>
      <c r="K24" s="25"/>
      <c r="L24" s="19"/>
      <c r="M24" s="30"/>
      <c r="N24" s="29"/>
      <c r="O24" s="19"/>
      <c r="P24" s="29"/>
      <c r="Q24" s="29"/>
      <c r="R24" s="19"/>
      <c r="S24" s="48"/>
      <c r="T24" s="20"/>
      <c r="U24" s="21"/>
      <c r="V24" s="21"/>
      <c r="W24" s="22"/>
      <c r="X24" s="25"/>
      <c r="Y24" s="25"/>
    </row>
    <row r="25" spans="1:25" ht="9.6" customHeight="1" x14ac:dyDescent="0.25">
      <c r="A25" s="103"/>
      <c r="B25" s="104"/>
      <c r="C25" s="109" t="s">
        <v>25</v>
      </c>
      <c r="D25" s="105" t="str">
        <f>LEFT(D21,1)&amp;TEXT(VALUE(MID(D21,2,2))+1,"00")</f>
        <v>M06</v>
      </c>
      <c r="E25" s="15" t="str">
        <f>C23</f>
        <v>TAÇSPOR K.</v>
      </c>
      <c r="F25" s="88" t="s">
        <v>12</v>
      </c>
      <c r="G25" s="81"/>
      <c r="H25" s="15"/>
      <c r="I25" s="19"/>
      <c r="J25" s="27"/>
      <c r="K25" s="25"/>
      <c r="L25" s="19"/>
      <c r="M25" s="30"/>
      <c r="N25" s="29"/>
      <c r="O25" s="19"/>
      <c r="P25" s="29"/>
      <c r="Q25" s="29"/>
      <c r="R25" s="19"/>
      <c r="S25" s="48"/>
      <c r="T25" s="20"/>
      <c r="U25" s="21"/>
      <c r="V25" s="21"/>
      <c r="W25" s="22"/>
      <c r="X25" s="25"/>
      <c r="Y25" s="25"/>
    </row>
    <row r="26" spans="1:25" ht="9.6" customHeight="1" x14ac:dyDescent="0.25">
      <c r="A26" s="103">
        <v>12</v>
      </c>
      <c r="B26" s="104"/>
      <c r="C26" s="110"/>
      <c r="D26" s="106"/>
      <c r="E26" s="15" t="str">
        <f>C25</f>
        <v>ANTUKA S.K</v>
      </c>
      <c r="G26" s="23"/>
      <c r="H26" s="23"/>
      <c r="I26" s="19"/>
      <c r="J26" s="27"/>
      <c r="K26" s="25"/>
      <c r="L26" s="19"/>
      <c r="M26" s="30"/>
      <c r="N26" s="29"/>
      <c r="O26" s="19"/>
      <c r="P26" s="29"/>
      <c r="Q26" s="29"/>
      <c r="R26" s="19"/>
      <c r="S26" s="48"/>
      <c r="T26" s="20"/>
      <c r="U26" s="21"/>
      <c r="V26" s="21"/>
      <c r="W26" s="22"/>
      <c r="X26" s="25"/>
      <c r="Y26" s="25"/>
    </row>
    <row r="27" spans="1:25" ht="9.6" customHeight="1" x14ac:dyDescent="0.25">
      <c r="A27" s="103"/>
      <c r="B27" s="107"/>
      <c r="C27" s="109" t="s">
        <v>26</v>
      </c>
      <c r="D27" s="15"/>
      <c r="E27" s="15"/>
      <c r="G27" s="23"/>
      <c r="H27" s="23"/>
      <c r="I27" s="19"/>
      <c r="J27" s="91" t="str">
        <f>LEFT(J11,1)&amp;TEXT(VALUE(MID(J11,2,2))+1,"00")</f>
        <v>M14</v>
      </c>
      <c r="K27" s="15" t="str">
        <f>I23</f>
        <v>YEŞİLYURT S.K.</v>
      </c>
      <c r="L27" s="80" t="s">
        <v>15</v>
      </c>
      <c r="M27" s="81"/>
      <c r="N27" s="29"/>
      <c r="O27" s="19"/>
      <c r="P27" s="29"/>
      <c r="Q27" s="29"/>
      <c r="R27" s="19"/>
      <c r="S27" s="48"/>
      <c r="T27" s="20"/>
      <c r="U27" s="21"/>
      <c r="V27" s="21"/>
      <c r="W27" s="49"/>
      <c r="X27" s="49"/>
      <c r="Y27" s="49"/>
    </row>
    <row r="28" spans="1:25" ht="9.6" customHeight="1" x14ac:dyDescent="0.25">
      <c r="A28" s="103">
        <v>13</v>
      </c>
      <c r="B28" s="104"/>
      <c r="C28" s="110"/>
      <c r="D28" s="23"/>
      <c r="E28" s="23"/>
      <c r="G28" s="23"/>
      <c r="H28" s="23"/>
      <c r="I28" s="19"/>
      <c r="J28" s="92"/>
      <c r="K28" s="15" t="str">
        <f>I31</f>
        <v>TED</v>
      </c>
      <c r="O28" s="19"/>
      <c r="P28" s="29"/>
      <c r="Q28" s="29"/>
      <c r="R28" s="19"/>
      <c r="S28" s="48"/>
      <c r="T28" s="20"/>
      <c r="U28" s="21"/>
      <c r="V28" s="21"/>
      <c r="W28" s="49"/>
      <c r="X28" s="49"/>
      <c r="Y28" s="49"/>
    </row>
    <row r="29" spans="1:25" ht="9.6" customHeight="1" x14ac:dyDescent="0.25">
      <c r="A29" s="103"/>
      <c r="B29" s="104"/>
      <c r="C29" s="109" t="s">
        <v>27</v>
      </c>
      <c r="D29" s="105" t="str">
        <f>LEFT(D25,1)&amp;TEXT(VALUE(MID(D25,2,2))+1,"00")</f>
        <v>M07</v>
      </c>
      <c r="E29" s="15" t="str">
        <f>C27</f>
        <v>TOP SPIN T.G</v>
      </c>
      <c r="F29" s="88" t="s">
        <v>30</v>
      </c>
      <c r="G29" s="80"/>
      <c r="H29" s="23"/>
      <c r="I29" s="19"/>
      <c r="J29" s="27"/>
      <c r="K29" s="25"/>
      <c r="O29" s="19"/>
      <c r="P29" s="29"/>
      <c r="Q29" s="29"/>
      <c r="R29" s="19"/>
      <c r="S29" s="48"/>
      <c r="T29" s="20"/>
      <c r="U29" s="21"/>
      <c r="V29" s="21"/>
      <c r="W29" s="49"/>
      <c r="X29" s="49"/>
      <c r="Y29" s="49"/>
    </row>
    <row r="30" spans="1:25" ht="9.6" customHeight="1" x14ac:dyDescent="0.25">
      <c r="A30" s="103">
        <v>14</v>
      </c>
      <c r="B30" s="104"/>
      <c r="C30" s="110"/>
      <c r="D30" s="106"/>
      <c r="E30" s="15" t="str">
        <f>C29</f>
        <v>VAN TENİS K.S</v>
      </c>
      <c r="F30" s="16"/>
      <c r="G30" s="31"/>
      <c r="H30" s="15"/>
      <c r="I30" s="19"/>
      <c r="J30" s="27"/>
      <c r="K30" s="25"/>
      <c r="O30" s="19"/>
      <c r="P30" s="29"/>
      <c r="Q30" s="29"/>
      <c r="R30" s="19"/>
      <c r="S30" s="48"/>
      <c r="T30" s="20"/>
      <c r="U30" s="21"/>
      <c r="V30" s="21"/>
      <c r="W30" s="49"/>
      <c r="X30" s="49"/>
      <c r="Y30" s="49"/>
    </row>
    <row r="31" spans="1:25" ht="9.6" customHeight="1" x14ac:dyDescent="0.25">
      <c r="A31" s="103"/>
      <c r="B31" s="107"/>
      <c r="C31" s="109" t="s">
        <v>4</v>
      </c>
      <c r="D31" s="15"/>
      <c r="E31" s="15"/>
      <c r="F31" s="19"/>
      <c r="G31" s="86" t="str">
        <f>LEFT(G23,1)&amp;TEXT(VALUE(MID(G23,2,2))+1,"00")</f>
        <v>M12</v>
      </c>
      <c r="H31" s="15" t="str">
        <f>F29</f>
        <v>TOPSPIN TENIS</v>
      </c>
      <c r="I31" s="80" t="s">
        <v>15</v>
      </c>
      <c r="J31" s="81"/>
      <c r="K31" s="25"/>
      <c r="O31" s="19"/>
      <c r="P31" s="29"/>
      <c r="Q31" s="29"/>
      <c r="R31" s="19"/>
      <c r="S31" s="48"/>
      <c r="T31" s="20"/>
      <c r="U31" s="21"/>
      <c r="V31" s="21"/>
      <c r="W31" s="49"/>
      <c r="X31" s="49"/>
      <c r="Y31" s="49"/>
    </row>
    <row r="32" spans="1:25" ht="9.6" customHeight="1" x14ac:dyDescent="0.25">
      <c r="A32" s="103">
        <v>15</v>
      </c>
      <c r="B32" s="104"/>
      <c r="C32" s="110"/>
      <c r="D32" s="23"/>
      <c r="E32" s="23"/>
      <c r="F32" s="19"/>
      <c r="G32" s="87"/>
      <c r="H32" s="15" t="str">
        <f>F33</f>
        <v>TED</v>
      </c>
      <c r="K32" s="25"/>
      <c r="O32" s="19"/>
      <c r="P32" s="29"/>
      <c r="Q32" s="29"/>
      <c r="R32" s="19"/>
      <c r="S32" s="48"/>
      <c r="T32" s="20"/>
      <c r="U32" s="21"/>
      <c r="V32" s="21"/>
      <c r="W32" s="22"/>
      <c r="X32" s="25"/>
      <c r="Y32" s="25"/>
    </row>
    <row r="33" spans="1:25" ht="9.6" customHeight="1" x14ac:dyDescent="0.25">
      <c r="A33" s="103"/>
      <c r="B33" s="104"/>
      <c r="C33" s="109" t="s">
        <v>15</v>
      </c>
      <c r="D33" s="105" t="str">
        <f>LEFT(D29,1)&amp;TEXT(VALUE(MID(D29,2,2))+1,"00")</f>
        <v>M08</v>
      </c>
      <c r="E33" s="15" t="str">
        <f>C31</f>
        <v>Bye</v>
      </c>
      <c r="F33" s="88" t="str">
        <f>IF(C31="Bye",C33,IF(C33="Bye",C31,"Kazanan"))</f>
        <v>TED</v>
      </c>
      <c r="G33" s="81"/>
      <c r="H33" s="18"/>
      <c r="O33" s="19"/>
      <c r="P33" s="29"/>
      <c r="Q33" s="29"/>
      <c r="R33" s="19"/>
      <c r="S33" s="48"/>
      <c r="T33" s="20"/>
      <c r="U33" s="21"/>
      <c r="V33" s="21"/>
      <c r="W33" s="22"/>
      <c r="X33" s="22"/>
      <c r="Y33" s="22"/>
    </row>
    <row r="34" spans="1:25" ht="9.6" customHeight="1" x14ac:dyDescent="0.25">
      <c r="A34" s="103">
        <v>16</v>
      </c>
      <c r="B34" s="104"/>
      <c r="C34" s="110"/>
      <c r="D34" s="106"/>
      <c r="E34" s="15" t="str">
        <f>C33</f>
        <v>TED</v>
      </c>
      <c r="O34" s="19"/>
      <c r="P34" s="108"/>
      <c r="Q34" s="50"/>
      <c r="R34" s="93"/>
      <c r="S34" s="94"/>
      <c r="T34" s="20"/>
      <c r="U34" s="21"/>
      <c r="V34" s="21"/>
      <c r="W34" s="22"/>
      <c r="X34" s="22"/>
      <c r="Y34" s="22"/>
    </row>
    <row r="35" spans="1:25" ht="14.45" customHeight="1" x14ac:dyDescent="0.25">
      <c r="A35" s="103"/>
      <c r="C35" s="51"/>
      <c r="D35" s="52"/>
      <c r="E35" s="52"/>
      <c r="O35" s="19"/>
      <c r="P35" s="108"/>
      <c r="Q35" s="50"/>
      <c r="R35" s="93"/>
      <c r="S35" s="94"/>
      <c r="T35" s="20"/>
      <c r="U35" s="21"/>
      <c r="V35" s="21"/>
      <c r="W35" s="22"/>
      <c r="X35" s="22"/>
      <c r="Y35" s="22"/>
    </row>
    <row r="36" spans="1:25" x14ac:dyDescent="0.25">
      <c r="S36" s="20"/>
      <c r="T36" s="20"/>
      <c r="U36" s="21"/>
      <c r="V36" s="21"/>
      <c r="W36" s="22"/>
      <c r="X36" s="22"/>
      <c r="Y36" s="22"/>
    </row>
    <row r="37" spans="1:25" x14ac:dyDescent="0.25">
      <c r="W37" s="22"/>
      <c r="X37" s="22"/>
      <c r="Y37" s="22"/>
    </row>
    <row r="38" spans="1:25" ht="11.25" customHeight="1" x14ac:dyDescent="0.25">
      <c r="C38" s="95" t="s">
        <v>1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7"/>
    </row>
    <row r="39" spans="1:25" ht="11.25" customHeight="1" x14ac:dyDescent="0.25">
      <c r="C39" s="98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100"/>
    </row>
    <row r="40" spans="1:25" ht="11.25" customHeight="1" x14ac:dyDescent="0.25">
      <c r="D40" s="49"/>
      <c r="E40" s="49"/>
      <c r="F40" s="53"/>
      <c r="G40" s="49"/>
      <c r="H40" s="49"/>
      <c r="I40" s="53"/>
      <c r="J40" s="49"/>
      <c r="K40" s="49"/>
    </row>
    <row r="41" spans="1:25" x14ac:dyDescent="0.25">
      <c r="D41" s="49"/>
      <c r="E41" s="49"/>
      <c r="F41" s="53"/>
      <c r="G41" s="49"/>
      <c r="H41" s="49"/>
      <c r="I41" s="53"/>
      <c r="J41" s="49"/>
      <c r="K41" s="49"/>
    </row>
    <row r="42" spans="1:25" ht="9.75" customHeight="1" x14ac:dyDescent="0.25">
      <c r="C42" s="54" t="str">
        <f>IF(F5=C3,C5,IF(F5=C5,C3,"M1 Kaybeden"))</f>
        <v>Bye</v>
      </c>
      <c r="D42" s="55"/>
      <c r="E42" s="56"/>
      <c r="F42" s="57"/>
      <c r="G42" s="58"/>
      <c r="H42" s="58"/>
      <c r="I42" s="57"/>
      <c r="J42" s="58"/>
      <c r="K42" s="58"/>
      <c r="L42" s="57"/>
      <c r="M42" s="59"/>
      <c r="N42" s="59"/>
      <c r="O42" s="57"/>
      <c r="P42" s="59"/>
      <c r="Q42" s="59"/>
      <c r="R42" s="57"/>
      <c r="S42" s="57"/>
      <c r="T42" s="57"/>
    </row>
    <row r="43" spans="1:25" ht="9.75" customHeight="1" x14ac:dyDescent="0.25">
      <c r="C43" s="60"/>
      <c r="D43" s="86" t="str">
        <f>LEFT(M18,1)&amp;TEXT(VALUE(MID(M18,2,2))+1,"00")</f>
        <v>M16</v>
      </c>
      <c r="E43" s="15" t="str">
        <f>C42</f>
        <v>Bye</v>
      </c>
      <c r="F43" s="88" t="str">
        <f>IF(C42="Bye",C44,IF(C44="Bye",C42,"Kazanan"))</f>
        <v>BATMAN G.S.K</v>
      </c>
      <c r="G43" s="80"/>
      <c r="H43" s="58"/>
      <c r="I43" s="57"/>
      <c r="J43" s="58"/>
      <c r="K43" s="58"/>
      <c r="L43" s="57"/>
      <c r="M43" s="59"/>
      <c r="N43" s="59"/>
      <c r="O43" s="57"/>
      <c r="P43" s="59"/>
      <c r="Q43" s="59"/>
      <c r="R43" s="57"/>
      <c r="S43" s="57"/>
      <c r="T43" s="57"/>
    </row>
    <row r="44" spans="1:25" ht="9.75" customHeight="1" x14ac:dyDescent="0.25">
      <c r="C44" s="54" t="str">
        <f>IF(F9=C7,C9,IF(F9=C9,C7,"M2 Kaybeden"))</f>
        <v>BATMAN G.S.K</v>
      </c>
      <c r="D44" s="87"/>
      <c r="E44" s="15" t="str">
        <f>C44</f>
        <v>BATMAN G.S.K</v>
      </c>
      <c r="F44" s="60"/>
      <c r="G44" s="91" t="str">
        <f>LEFT(D61,1)&amp;TEXT(VALUE(MID(D61,2,2))+1,"00")</f>
        <v>M20</v>
      </c>
      <c r="H44" s="15" t="str">
        <f>F43</f>
        <v>BATMAN G.S.K</v>
      </c>
      <c r="I44" s="80" t="s">
        <v>35</v>
      </c>
      <c r="J44" s="80"/>
      <c r="K44" s="56"/>
      <c r="L44" s="61"/>
      <c r="N44" s="62"/>
      <c r="O44" s="61"/>
      <c r="P44" s="62"/>
      <c r="Q44" s="62"/>
      <c r="R44" s="57"/>
      <c r="S44" s="57"/>
      <c r="T44" s="57"/>
      <c r="U44" s="63"/>
      <c r="X44" s="64"/>
    </row>
    <row r="45" spans="1:25" ht="9.75" customHeight="1" x14ac:dyDescent="0.25">
      <c r="C45" s="61"/>
      <c r="D45" s="15"/>
      <c r="E45" s="15"/>
      <c r="F45" s="54" t="str">
        <f>IF(I31=F29,F33,IF(I31=F33,F29,"M12 Kaybeden"))</f>
        <v>TOPSPIN TENIS</v>
      </c>
      <c r="G45" s="92"/>
      <c r="H45" s="15" t="str">
        <f>F45</f>
        <v>TOPSPIN TENIS</v>
      </c>
      <c r="I45" s="60"/>
      <c r="J45" s="65"/>
      <c r="K45" s="56"/>
      <c r="L45" s="61"/>
      <c r="N45" s="62"/>
      <c r="O45" s="61"/>
      <c r="P45" s="62"/>
      <c r="Q45" s="62"/>
      <c r="R45" s="57"/>
      <c r="S45" s="57"/>
      <c r="T45" s="57"/>
      <c r="U45" s="63"/>
      <c r="V45" s="63"/>
      <c r="W45" s="64"/>
      <c r="X45" s="64"/>
    </row>
    <row r="46" spans="1:25" ht="9.75" customHeight="1" x14ac:dyDescent="0.25">
      <c r="C46" s="61"/>
      <c r="D46" s="15"/>
      <c r="E46" s="15"/>
      <c r="F46" s="61"/>
      <c r="G46" s="15"/>
      <c r="H46" s="15"/>
      <c r="I46" s="61"/>
      <c r="J46" s="66"/>
      <c r="K46" s="56"/>
      <c r="L46" s="61"/>
      <c r="M46" s="62"/>
      <c r="N46" s="62"/>
      <c r="O46" s="61"/>
      <c r="P46" s="62"/>
      <c r="Q46" s="62"/>
      <c r="R46" s="57"/>
      <c r="S46" s="57"/>
      <c r="T46" s="57"/>
      <c r="U46" s="63"/>
      <c r="V46" s="63"/>
      <c r="W46" s="64"/>
      <c r="X46" s="64"/>
    </row>
    <row r="47" spans="1:25" ht="9.75" customHeight="1" x14ac:dyDescent="0.25">
      <c r="C47" s="61"/>
      <c r="D47" s="15"/>
      <c r="E47" s="15"/>
      <c r="F47" s="61"/>
      <c r="G47" s="15"/>
      <c r="H47" s="15"/>
      <c r="I47" s="61"/>
      <c r="J47" s="82" t="str">
        <f>LEFT(G62,1)&amp;TEXT(VALUE(MID(G62,2,2))+1,"00")</f>
        <v>M24</v>
      </c>
      <c r="K47" s="67" t="str">
        <f>I44</f>
        <v>TOPSPIN TENİS</v>
      </c>
      <c r="L47" s="80"/>
      <c r="M47" s="80"/>
      <c r="N47" s="62"/>
      <c r="O47" s="61"/>
      <c r="P47" s="62"/>
      <c r="Q47" s="62"/>
      <c r="R47" s="57"/>
      <c r="S47" s="57"/>
      <c r="T47" s="57"/>
      <c r="U47" s="63"/>
      <c r="V47" s="63"/>
      <c r="W47" s="64"/>
      <c r="X47" s="64"/>
    </row>
    <row r="48" spans="1:25" ht="9.75" customHeight="1" x14ac:dyDescent="0.25">
      <c r="C48" s="54" t="str">
        <f>IF(F13=C11,C13,IF(F13=C13,C11,"M3 Kaybeden"))</f>
        <v>Bye</v>
      </c>
      <c r="D48" s="15"/>
      <c r="E48" s="15"/>
      <c r="F48" s="61"/>
      <c r="G48" s="15"/>
      <c r="H48" s="15"/>
      <c r="I48" s="61"/>
      <c r="J48" s="83"/>
      <c r="K48" s="15" t="str">
        <f>I50</f>
        <v>ANTUKA</v>
      </c>
      <c r="L48" s="60" t="s">
        <v>36</v>
      </c>
      <c r="M48" s="68"/>
      <c r="N48" s="62"/>
      <c r="O48" s="61"/>
      <c r="P48" s="62"/>
      <c r="Q48" s="62"/>
      <c r="R48" s="57"/>
      <c r="S48" s="57"/>
      <c r="T48" s="57"/>
      <c r="U48" s="63"/>
      <c r="V48" s="63"/>
      <c r="W48" s="64"/>
      <c r="X48" s="64"/>
    </row>
    <row r="49" spans="3:28" s="4" customFormat="1" ht="9.75" customHeight="1" x14ac:dyDescent="0.25">
      <c r="C49" s="60"/>
      <c r="D49" s="86" t="str">
        <f>LEFT(D43,1)&amp;TEXT(VALUE(MID(D43,2,2))+1,"00")</f>
        <v>M17</v>
      </c>
      <c r="E49" s="15" t="str">
        <f>C48</f>
        <v>Bye</v>
      </c>
      <c r="F49" s="88" t="str">
        <f>IF(C48="Bye",C50,IF(C50="Bye",C48,"Kazanan"))</f>
        <v>ENGİN ARSLAN S.K</v>
      </c>
      <c r="G49" s="80"/>
      <c r="H49" s="15"/>
      <c r="I49" s="61"/>
      <c r="J49" s="24"/>
      <c r="K49" s="9"/>
      <c r="L49" s="61"/>
      <c r="M49" s="69"/>
      <c r="N49" s="62"/>
      <c r="O49" s="61"/>
      <c r="P49" s="62"/>
      <c r="Q49" s="62"/>
      <c r="R49" s="57"/>
      <c r="S49" s="57"/>
      <c r="T49" s="57"/>
      <c r="U49" s="63"/>
      <c r="V49" s="63"/>
      <c r="W49" s="64"/>
      <c r="X49" s="64"/>
    </row>
    <row r="50" spans="3:28" s="4" customFormat="1" ht="9.75" customHeight="1" x14ac:dyDescent="0.25">
      <c r="C50" s="54" t="s">
        <v>21</v>
      </c>
      <c r="D50" s="87"/>
      <c r="E50" s="15" t="str">
        <f>C50</f>
        <v>ENGİN ARSLAN S.K</v>
      </c>
      <c r="F50" s="60"/>
      <c r="G50" s="91" t="str">
        <f>LEFT(G44,1)&amp;TEXT(VALUE(MID(G44,2,2))+1,"00")</f>
        <v>M21</v>
      </c>
      <c r="H50" s="15" t="str">
        <f>F49</f>
        <v>ENGİN ARSLAN S.K</v>
      </c>
      <c r="I50" s="80" t="s">
        <v>12</v>
      </c>
      <c r="J50" s="81"/>
      <c r="K50" s="56"/>
      <c r="L50" s="61"/>
      <c r="M50" s="101" t="str">
        <f>LEFT(J59,1)&amp;TEXT(VALUE(MID(J59,2,2))+1,"00")</f>
        <v>M26</v>
      </c>
      <c r="N50" s="15">
        <f>L47</f>
        <v>0</v>
      </c>
      <c r="O50" s="80"/>
      <c r="P50" s="80"/>
      <c r="Q50" s="62"/>
      <c r="R50" s="61"/>
      <c r="S50" s="61"/>
      <c r="T50" s="61"/>
      <c r="U50" s="63"/>
      <c r="V50" s="63"/>
      <c r="W50" s="64"/>
    </row>
    <row r="51" spans="3:28" s="4" customFormat="1" ht="9.75" customHeight="1" x14ac:dyDescent="0.25">
      <c r="C51" s="61"/>
      <c r="D51" s="15"/>
      <c r="E51" s="15"/>
      <c r="F51" s="54" t="s">
        <v>12</v>
      </c>
      <c r="G51" s="92"/>
      <c r="H51" s="15" t="str">
        <f>F51</f>
        <v>ANTUKA</v>
      </c>
      <c r="I51" s="61"/>
      <c r="J51" s="56"/>
      <c r="K51" s="56"/>
      <c r="L51" s="61"/>
      <c r="M51" s="102"/>
      <c r="N51" s="70" t="str">
        <f>L53</f>
        <v>METE T.K.</v>
      </c>
      <c r="O51" s="71" t="s">
        <v>37</v>
      </c>
      <c r="P51" s="68"/>
      <c r="Q51" s="62"/>
      <c r="R51" s="61"/>
      <c r="S51" s="61"/>
      <c r="T51" s="61"/>
      <c r="U51" s="63"/>
      <c r="V51" s="63"/>
      <c r="W51" s="64"/>
    </row>
    <row r="52" spans="3:28" s="4" customFormat="1" ht="9.75" customHeight="1" x14ac:dyDescent="0.25">
      <c r="C52" s="61"/>
      <c r="D52" s="15"/>
      <c r="E52" s="15"/>
      <c r="F52" s="61"/>
      <c r="G52" s="15"/>
      <c r="H52" s="15"/>
      <c r="I52" s="61"/>
      <c r="J52" s="56"/>
      <c r="K52" s="56"/>
      <c r="L52" s="61"/>
      <c r="M52" s="69"/>
      <c r="N52" s="62"/>
      <c r="O52" s="61"/>
      <c r="P52" s="69"/>
      <c r="Q52" s="62"/>
      <c r="R52" s="61"/>
      <c r="S52" s="61"/>
      <c r="T52" s="61"/>
      <c r="U52" s="63"/>
      <c r="V52" s="63"/>
      <c r="W52" s="64"/>
    </row>
    <row r="53" spans="3:28" s="4" customFormat="1" ht="9.75" customHeight="1" x14ac:dyDescent="0.25">
      <c r="C53" s="61"/>
      <c r="D53" s="15"/>
      <c r="E53" s="15"/>
      <c r="F53" s="57"/>
      <c r="G53" s="15"/>
      <c r="H53" s="15"/>
      <c r="I53" s="61"/>
      <c r="J53" s="56"/>
      <c r="K53" s="56"/>
      <c r="L53" s="80" t="s">
        <v>37</v>
      </c>
      <c r="M53" s="81"/>
      <c r="N53" s="62"/>
      <c r="O53" s="61"/>
      <c r="P53" s="69"/>
      <c r="Q53" s="62"/>
      <c r="R53" s="61"/>
      <c r="S53" s="61"/>
      <c r="T53" s="61"/>
      <c r="U53" s="63"/>
      <c r="V53" s="63"/>
      <c r="W53" s="64"/>
    </row>
    <row r="54" spans="3:28" s="4" customFormat="1" ht="9.75" customHeight="1" x14ac:dyDescent="0.25">
      <c r="C54" s="54" t="s">
        <v>23</v>
      </c>
      <c r="D54" s="15"/>
      <c r="E54" s="15"/>
      <c r="F54" s="57"/>
      <c r="G54" s="15"/>
      <c r="H54" s="15"/>
      <c r="I54" s="61"/>
      <c r="J54" s="56"/>
      <c r="K54" s="56"/>
      <c r="L54" s="61"/>
      <c r="M54" s="62"/>
      <c r="N54" s="62"/>
      <c r="O54" s="61"/>
      <c r="P54" s="69"/>
      <c r="Q54" s="62"/>
      <c r="R54" s="61"/>
      <c r="S54" s="61"/>
      <c r="T54" s="61"/>
      <c r="U54" s="3"/>
      <c r="V54" s="3"/>
      <c r="W54" s="64"/>
    </row>
    <row r="55" spans="3:28" s="4" customFormat="1" ht="9.75" customHeight="1" x14ac:dyDescent="0.25">
      <c r="C55" s="60"/>
      <c r="D55" s="86" t="str">
        <f>LEFT(D49,1)&amp;TEXT(VALUE(MID(D49,2,2))+1,"00")</f>
        <v>M18</v>
      </c>
      <c r="E55" s="15" t="str">
        <f>C54</f>
        <v>SAMSUN T.K</v>
      </c>
      <c r="F55" s="88" t="s">
        <v>24</v>
      </c>
      <c r="G55" s="80"/>
      <c r="H55" s="15"/>
      <c r="I55" s="61"/>
      <c r="J55" s="56"/>
      <c r="K55" s="56"/>
      <c r="L55" s="61"/>
      <c r="M55" s="62"/>
      <c r="N55" s="62"/>
      <c r="O55" s="61"/>
      <c r="P55" s="89" t="str">
        <f>LEFT(M62,1)&amp;TEXT(VALUE(MID(M62,2,2))+1,"00")</f>
        <v>M28</v>
      </c>
      <c r="Q55" s="70">
        <f>O50</f>
        <v>0</v>
      </c>
      <c r="R55" s="72"/>
      <c r="S55" s="73"/>
      <c r="T55" s="61"/>
      <c r="U55" s="3"/>
      <c r="V55" s="3"/>
      <c r="W55" s="64"/>
    </row>
    <row r="56" spans="3:28" s="4" customFormat="1" ht="15.75" customHeight="1" x14ac:dyDescent="0.25">
      <c r="C56" s="54" t="s">
        <v>24</v>
      </c>
      <c r="D56" s="87"/>
      <c r="E56" s="15" t="str">
        <f>C56</f>
        <v>TAÇSPOR K.</v>
      </c>
      <c r="F56" s="60"/>
      <c r="G56" s="91" t="str">
        <f>LEFT(G50,1)&amp;TEXT(VALUE(MID(G50,2,2))+1,"00")</f>
        <v>M22</v>
      </c>
      <c r="H56" s="15" t="str">
        <f>F55</f>
        <v>TAÇSPOR K.</v>
      </c>
      <c r="I56" s="80" t="s">
        <v>32</v>
      </c>
      <c r="J56" s="80"/>
      <c r="K56" s="56"/>
      <c r="L56" s="61"/>
      <c r="M56" s="62"/>
      <c r="N56" s="62"/>
      <c r="O56" s="61"/>
      <c r="P56" s="90"/>
      <c r="Q56" s="15">
        <f>O62</f>
        <v>0</v>
      </c>
      <c r="R56" s="6" t="s">
        <v>33</v>
      </c>
      <c r="S56" s="6"/>
      <c r="T56" s="61"/>
      <c r="V56" s="3"/>
      <c r="W56" s="64"/>
    </row>
    <row r="57" spans="3:28" s="4" customFormat="1" ht="10.5" customHeight="1" x14ac:dyDescent="0.25">
      <c r="C57" s="61"/>
      <c r="D57" s="15"/>
      <c r="E57" s="15"/>
      <c r="F57" s="54" t="str">
        <f>IF(I15=F13,F17,IF(I15=F13,F17,"M10 Kaybeden"))</f>
        <v>ALAÇATI T.S.K</v>
      </c>
      <c r="G57" s="92"/>
      <c r="H57" s="15" t="str">
        <f>F57</f>
        <v>ALAÇATI T.S.K</v>
      </c>
      <c r="I57" s="60"/>
      <c r="J57" s="65"/>
      <c r="K57" s="56"/>
      <c r="L57" s="61"/>
      <c r="M57" s="62"/>
      <c r="N57" s="62"/>
      <c r="O57" s="61"/>
      <c r="P57" s="69"/>
      <c r="Q57" s="62"/>
      <c r="R57" s="61"/>
      <c r="S57" s="61"/>
      <c r="T57" s="61"/>
      <c r="V57" s="3"/>
      <c r="W57" s="64"/>
    </row>
    <row r="58" spans="3:28" s="4" customFormat="1" ht="9.75" customHeight="1" x14ac:dyDescent="0.25">
      <c r="C58" s="61"/>
      <c r="D58" s="15"/>
      <c r="E58" s="15"/>
      <c r="F58" s="61"/>
      <c r="G58" s="15"/>
      <c r="H58" s="15"/>
      <c r="I58" s="61"/>
      <c r="J58" s="74"/>
      <c r="K58" s="56"/>
      <c r="L58" s="61"/>
      <c r="M58" s="62"/>
      <c r="N58" s="62"/>
      <c r="O58" s="61"/>
      <c r="P58" s="69"/>
      <c r="Q58" s="62"/>
      <c r="R58" s="61"/>
      <c r="S58" s="61"/>
      <c r="T58" s="61"/>
      <c r="V58" s="3"/>
      <c r="W58" s="64"/>
    </row>
    <row r="59" spans="3:28" s="4" customFormat="1" ht="9.75" customHeight="1" x14ac:dyDescent="0.25">
      <c r="C59" s="61"/>
      <c r="D59" s="15"/>
      <c r="E59" s="15"/>
      <c r="F59" s="61"/>
      <c r="G59" s="15"/>
      <c r="H59" s="15"/>
      <c r="I59" s="61"/>
      <c r="J59" s="82" t="str">
        <f>LEFT(J47,1)&amp;TEXT(VALUE(MID(J47,2,2))+1,"00")</f>
        <v>M25</v>
      </c>
      <c r="K59" s="15" t="str">
        <f>I56</f>
        <v>ALAÇATI</v>
      </c>
      <c r="L59" s="80" t="s">
        <v>19</v>
      </c>
      <c r="M59" s="80"/>
      <c r="N59" s="62"/>
      <c r="O59" s="61"/>
      <c r="P59" s="69"/>
      <c r="Q59" s="62"/>
      <c r="R59" s="61"/>
      <c r="S59" s="75"/>
      <c r="T59" s="61"/>
      <c r="V59" s="3"/>
    </row>
    <row r="60" spans="3:28" s="4" customFormat="1" ht="9.75" customHeight="1" x14ac:dyDescent="0.25">
      <c r="C60" s="54" t="s">
        <v>31</v>
      </c>
      <c r="D60" s="15"/>
      <c r="E60" s="15"/>
      <c r="F60" s="61"/>
      <c r="G60" s="15"/>
      <c r="H60" s="15"/>
      <c r="I60" s="61"/>
      <c r="J60" s="83"/>
      <c r="K60" s="15" t="str">
        <f>I62</f>
        <v>ATİK</v>
      </c>
      <c r="L60" s="60"/>
      <c r="M60" s="68"/>
      <c r="N60" s="62"/>
      <c r="O60" s="61"/>
      <c r="P60" s="69"/>
      <c r="Q60" s="62"/>
      <c r="R60" s="120"/>
      <c r="S60" s="120"/>
      <c r="T60" s="61"/>
      <c r="V60" s="3"/>
    </row>
    <row r="61" spans="3:28" s="4" customFormat="1" ht="9.75" customHeight="1" x14ac:dyDescent="0.25">
      <c r="C61" s="60"/>
      <c r="D61" s="86" t="str">
        <f>LEFT(D55,1)&amp;TEXT(VALUE(MID(D55,2,2))+1,"00")</f>
        <v>M19</v>
      </c>
      <c r="E61" s="15" t="str">
        <f>C60</f>
        <v>VAN TENİS S.K</v>
      </c>
      <c r="F61" s="88" t="str">
        <f>IF(C60="Bye",C62,IF(C62="Bye",C60,"Kazanan"))</f>
        <v>VAN TENİS S.K</v>
      </c>
      <c r="G61" s="80"/>
      <c r="H61" s="15"/>
      <c r="I61" s="61"/>
      <c r="J61" s="66"/>
      <c r="K61" s="56"/>
      <c r="L61" s="61"/>
      <c r="M61" s="69"/>
      <c r="N61" s="62"/>
      <c r="O61" s="61"/>
      <c r="P61" s="69"/>
      <c r="Q61" s="62"/>
      <c r="R61" s="61"/>
      <c r="S61" s="61"/>
      <c r="T61" s="61"/>
      <c r="V61" s="3"/>
    </row>
    <row r="62" spans="3:28" s="4" customFormat="1" ht="9.75" customHeight="1" x14ac:dyDescent="0.25">
      <c r="C62" s="54" t="str">
        <f>IF(F33=C31,C33,IF(F33=C33,C31,"M8 Kaybeden"))</f>
        <v>Bye</v>
      </c>
      <c r="D62" s="87"/>
      <c r="E62" s="15" t="str">
        <f>C62</f>
        <v>Bye</v>
      </c>
      <c r="F62" s="60"/>
      <c r="G62" s="91" t="str">
        <f>LEFT(G56,1)&amp;TEXT(VALUE(MID(G56,2,2))+1,"00")</f>
        <v>M23</v>
      </c>
      <c r="H62" s="15" t="str">
        <f>F61</f>
        <v>VAN TENİS S.K</v>
      </c>
      <c r="I62" s="80" t="s">
        <v>19</v>
      </c>
      <c r="J62" s="81"/>
      <c r="K62" s="56"/>
      <c r="L62" s="61"/>
      <c r="M62" s="84" t="str">
        <f>LEFT(M50,1)&amp;TEXT(VALUE(MID(M50,2,2))+1,"00")</f>
        <v>M27</v>
      </c>
      <c r="N62" s="50" t="str">
        <f>L59</f>
        <v>ATİK</v>
      </c>
      <c r="O62" s="80"/>
      <c r="P62" s="81"/>
      <c r="Q62" s="62"/>
      <c r="R62" s="61"/>
      <c r="S62" s="61"/>
      <c r="T62" s="61"/>
      <c r="V62" s="3"/>
    </row>
    <row r="63" spans="3:28" s="4" customFormat="1" ht="9.75" customHeight="1" x14ac:dyDescent="0.25">
      <c r="C63" s="57"/>
      <c r="D63" s="58"/>
      <c r="E63" s="58"/>
      <c r="F63" s="54" t="str">
        <f>IF(I7=F5,F9,IF(I7=F9,F5,"M09 Kaybeden"))</f>
        <v>ATİK</v>
      </c>
      <c r="G63" s="92"/>
      <c r="H63" s="15" t="str">
        <f>F63</f>
        <v>ATİK</v>
      </c>
      <c r="I63" s="57"/>
      <c r="J63" s="58"/>
      <c r="K63" s="58"/>
      <c r="L63" s="61"/>
      <c r="M63" s="85"/>
      <c r="N63" s="76" t="str">
        <f>L65</f>
        <v>YEŞİLYURT S.K.</v>
      </c>
      <c r="O63" s="71" t="s">
        <v>33</v>
      </c>
      <c r="P63" s="77"/>
      <c r="Q63" s="62"/>
      <c r="R63" s="61"/>
      <c r="S63" s="19"/>
      <c r="T63" s="19"/>
      <c r="V63" s="3"/>
      <c r="AA63" s="78"/>
      <c r="AB63" s="78"/>
    </row>
    <row r="64" spans="3:28" s="4" customFormat="1" ht="9.75" customHeight="1" x14ac:dyDescent="0.25">
      <c r="C64" s="57"/>
      <c r="D64" s="58"/>
      <c r="E64" s="58"/>
      <c r="F64" s="57"/>
      <c r="G64" s="58"/>
      <c r="H64" s="58"/>
      <c r="I64" s="57"/>
      <c r="J64" s="58"/>
      <c r="K64" s="58"/>
      <c r="L64" s="61"/>
      <c r="M64" s="69"/>
      <c r="N64" s="62"/>
      <c r="O64" s="61"/>
      <c r="P64" s="62"/>
      <c r="Q64" s="62"/>
      <c r="R64" s="61"/>
      <c r="S64" s="61"/>
      <c r="T64" s="61"/>
      <c r="U64" s="3"/>
      <c r="V64" s="3"/>
    </row>
    <row r="65" spans="3:20" ht="9.75" customHeight="1" x14ac:dyDescent="0.25">
      <c r="C65" s="57"/>
      <c r="D65" s="58"/>
      <c r="E65" s="58"/>
      <c r="F65" s="57"/>
      <c r="G65" s="58"/>
      <c r="H65" s="58"/>
      <c r="I65" s="57"/>
      <c r="J65" s="58"/>
      <c r="K65" s="58"/>
      <c r="L65" s="80" t="str">
        <f>IF(L27="","M14 Kaybeden",IF(L27=I23,I31,IF(L27=I31,I23,"M14 Kaybeden")))</f>
        <v>YEŞİLYURT S.K.</v>
      </c>
      <c r="M65" s="81"/>
      <c r="N65" s="62"/>
      <c r="O65" s="61"/>
      <c r="P65" s="62"/>
      <c r="Q65" s="62"/>
      <c r="R65" s="61"/>
      <c r="S65" s="61"/>
      <c r="T65" s="61"/>
    </row>
    <row r="66" spans="3:20" ht="9.75" customHeight="1" x14ac:dyDescent="0.25">
      <c r="C66" s="57"/>
      <c r="D66" s="58"/>
      <c r="E66" s="58"/>
      <c r="F66" s="57"/>
      <c r="G66" s="58"/>
      <c r="H66" s="58"/>
      <c r="I66" s="57"/>
      <c r="J66" s="58"/>
      <c r="K66" s="58"/>
      <c r="T66" s="61"/>
    </row>
  </sheetData>
  <mergeCells count="173">
    <mergeCell ref="C1:R1"/>
    <mergeCell ref="B3:B4"/>
    <mergeCell ref="C3:C4"/>
    <mergeCell ref="AJ5:AJ6"/>
    <mergeCell ref="A6:A7"/>
    <mergeCell ref="B7:B8"/>
    <mergeCell ref="C7:C8"/>
    <mergeCell ref="G7:G8"/>
    <mergeCell ref="I7:J7"/>
    <mergeCell ref="AI5:AI6"/>
    <mergeCell ref="A4:A5"/>
    <mergeCell ref="AA3:AF3"/>
    <mergeCell ref="AE4:AF4"/>
    <mergeCell ref="AH4:AI4"/>
    <mergeCell ref="AI7:AI8"/>
    <mergeCell ref="AJ7:AJ8"/>
    <mergeCell ref="AA5:AA6"/>
    <mergeCell ref="AB5:AB6"/>
    <mergeCell ref="AA4:AB4"/>
    <mergeCell ref="AC4:AD4"/>
    <mergeCell ref="AC5:AC6"/>
    <mergeCell ref="AD5:AD6"/>
    <mergeCell ref="AE5:AE6"/>
    <mergeCell ref="AF5:AF6"/>
    <mergeCell ref="B5:B6"/>
    <mergeCell ref="C5:C6"/>
    <mergeCell ref="D5:D6"/>
    <mergeCell ref="AE7:AE8"/>
    <mergeCell ref="AH5:AH6"/>
    <mergeCell ref="AF7:AF8"/>
    <mergeCell ref="AH7:AH8"/>
    <mergeCell ref="Z5:Z6"/>
    <mergeCell ref="F5:G5"/>
    <mergeCell ref="X5:X6"/>
    <mergeCell ref="Y5:Y6"/>
    <mergeCell ref="AC9:AC10"/>
    <mergeCell ref="AD9:AD10"/>
    <mergeCell ref="X7:X8"/>
    <mergeCell ref="Y7:Y8"/>
    <mergeCell ref="Z7:Z8"/>
    <mergeCell ref="AA7:AA8"/>
    <mergeCell ref="AJ9:AJ10"/>
    <mergeCell ref="A10:A11"/>
    <mergeCell ref="B11:B12"/>
    <mergeCell ref="C11:C12"/>
    <mergeCell ref="J11:J12"/>
    <mergeCell ref="L11:M11"/>
    <mergeCell ref="F9:G9"/>
    <mergeCell ref="X9:X10"/>
    <mergeCell ref="AD7:AD8"/>
    <mergeCell ref="AE9:AE10"/>
    <mergeCell ref="A8:A9"/>
    <mergeCell ref="B9:B10"/>
    <mergeCell ref="C9:C10"/>
    <mergeCell ref="D9:D10"/>
    <mergeCell ref="AA9:AA10"/>
    <mergeCell ref="AB9:AB10"/>
    <mergeCell ref="AF9:AF10"/>
    <mergeCell ref="AH9:AH10"/>
    <mergeCell ref="AI9:AI10"/>
    <mergeCell ref="AJ11:AJ12"/>
    <mergeCell ref="Y9:Y10"/>
    <mergeCell ref="Z9:Z10"/>
    <mergeCell ref="AB7:AB8"/>
    <mergeCell ref="AC7:AC8"/>
    <mergeCell ref="A14:A15"/>
    <mergeCell ref="B15:B16"/>
    <mergeCell ref="C15:C16"/>
    <mergeCell ref="G15:G16"/>
    <mergeCell ref="AC11:AD12"/>
    <mergeCell ref="AE11:AF12"/>
    <mergeCell ref="AI13:AI14"/>
    <mergeCell ref="A12:A13"/>
    <mergeCell ref="B13:B14"/>
    <mergeCell ref="C13:C14"/>
    <mergeCell ref="D13:D14"/>
    <mergeCell ref="F13:G13"/>
    <mergeCell ref="X13:X14"/>
    <mergeCell ref="Z13:Z14"/>
    <mergeCell ref="AA13:AA14"/>
    <mergeCell ref="X11:Y12"/>
    <mergeCell ref="Z11:Z12"/>
    <mergeCell ref="AA11:AB12"/>
    <mergeCell ref="AH11:AI12"/>
    <mergeCell ref="AB13:AB14"/>
    <mergeCell ref="AH13:AH14"/>
    <mergeCell ref="AI15:AI16"/>
    <mergeCell ref="A16:A17"/>
    <mergeCell ref="C21:C22"/>
    <mergeCell ref="B17:B18"/>
    <mergeCell ref="C17:C18"/>
    <mergeCell ref="D17:D18"/>
    <mergeCell ref="F17:G17"/>
    <mergeCell ref="Y13:Y14"/>
    <mergeCell ref="AA15:AA16"/>
    <mergeCell ref="AB15:AB16"/>
    <mergeCell ref="AH15:AH16"/>
    <mergeCell ref="D21:D22"/>
    <mergeCell ref="F21:G21"/>
    <mergeCell ref="A22:A23"/>
    <mergeCell ref="A18:A19"/>
    <mergeCell ref="M18:M21"/>
    <mergeCell ref="Y15:Y16"/>
    <mergeCell ref="Z15:Z16"/>
    <mergeCell ref="I15:J15"/>
    <mergeCell ref="R16:R17"/>
    <mergeCell ref="O16:O17"/>
    <mergeCell ref="C25:C26"/>
    <mergeCell ref="J27:J28"/>
    <mergeCell ref="X15:X16"/>
    <mergeCell ref="B19:B20"/>
    <mergeCell ref="C19:C20"/>
    <mergeCell ref="A20:A21"/>
    <mergeCell ref="B21:B22"/>
    <mergeCell ref="D25:D26"/>
    <mergeCell ref="B23:B24"/>
    <mergeCell ref="C23:C24"/>
    <mergeCell ref="G23:G24"/>
    <mergeCell ref="I23:J23"/>
    <mergeCell ref="F29:G29"/>
    <mergeCell ref="A28:A29"/>
    <mergeCell ref="B29:B30"/>
    <mergeCell ref="D29:D30"/>
    <mergeCell ref="F25:G25"/>
    <mergeCell ref="A26:A27"/>
    <mergeCell ref="B27:B28"/>
    <mergeCell ref="P34:P35"/>
    <mergeCell ref="C29:C30"/>
    <mergeCell ref="C33:C34"/>
    <mergeCell ref="D33:D34"/>
    <mergeCell ref="C31:C32"/>
    <mergeCell ref="G31:G32"/>
    <mergeCell ref="I31:J31"/>
    <mergeCell ref="F33:G33"/>
    <mergeCell ref="A30:A31"/>
    <mergeCell ref="B31:B32"/>
    <mergeCell ref="A32:A33"/>
    <mergeCell ref="B33:B34"/>
    <mergeCell ref="A34:A35"/>
    <mergeCell ref="L27:M27"/>
    <mergeCell ref="C27:C28"/>
    <mergeCell ref="A24:A25"/>
    <mergeCell ref="B25:B26"/>
    <mergeCell ref="R34:R35"/>
    <mergeCell ref="S34:S35"/>
    <mergeCell ref="C38:R39"/>
    <mergeCell ref="D49:D50"/>
    <mergeCell ref="F49:G49"/>
    <mergeCell ref="G50:G51"/>
    <mergeCell ref="I50:J50"/>
    <mergeCell ref="O50:P50"/>
    <mergeCell ref="D43:D44"/>
    <mergeCell ref="F43:G43"/>
    <mergeCell ref="M50:M51"/>
    <mergeCell ref="G44:G45"/>
    <mergeCell ref="I44:J44"/>
    <mergeCell ref="J47:J48"/>
    <mergeCell ref="L47:M47"/>
    <mergeCell ref="L65:M65"/>
    <mergeCell ref="J59:J60"/>
    <mergeCell ref="L59:M59"/>
    <mergeCell ref="M62:M63"/>
    <mergeCell ref="L53:M53"/>
    <mergeCell ref="D55:D56"/>
    <mergeCell ref="F55:G55"/>
    <mergeCell ref="P55:P56"/>
    <mergeCell ref="G56:G57"/>
    <mergeCell ref="I56:J56"/>
    <mergeCell ref="D61:D62"/>
    <mergeCell ref="F61:G61"/>
    <mergeCell ref="G62:G63"/>
    <mergeCell ref="I62:J62"/>
    <mergeCell ref="O62:P62"/>
  </mergeCells>
  <phoneticPr fontId="0" type="noConversion"/>
  <dataValidations count="8">
    <dataValidation type="list" allowBlank="1" showInputMessage="1" showErrorMessage="1" sqref="L11 L65494">
      <formula1>$K$11:$K$12</formula1>
    </dataValidation>
    <dataValidation type="list" allowBlank="1" showInputMessage="1" showErrorMessage="1" sqref="L27 L65510">
      <formula1>$K$27:$K$28</formula1>
    </dataValidation>
    <dataValidation type="list" allowBlank="1" showInputMessage="1" showErrorMessage="1" sqref="L59">
      <formula1>$K$59:$K$60</formula1>
    </dataValidation>
    <dataValidation type="list" allowBlank="1" showInputMessage="1" showErrorMessage="1" sqref="O19 O65502">
      <formula1>$N$19:$N$20</formula1>
    </dataValidation>
    <dataValidation type="list" allowBlank="1" showInputMessage="1" showErrorMessage="1" sqref="O50 O65533">
      <formula1>$N$50:$N$51</formula1>
    </dataValidation>
    <dataValidation type="list" allowBlank="1" showInputMessage="1" showErrorMessage="1" sqref="O62">
      <formula1>$N$62:$N$63</formula1>
    </dataValidation>
    <dataValidation type="list" allowBlank="1" showInputMessage="1" showErrorMessage="1" sqref="R55:S55">
      <formula1>$Q$55:$Q$56</formula1>
    </dataValidation>
    <dataValidation type="list" allowBlank="1" showInputMessage="1" showErrorMessage="1" sqref="L46:L47 L65529:L65530">
      <formula1>$K$47:$K$48</formula1>
    </dataValidation>
  </dataValidations>
  <pageMargins left="1" right="1" top="1" bottom="1" header="0.5" footer="0.5"/>
  <pageSetup scale="3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5"/>
  <sheetViews>
    <sheetView tabSelected="1" topLeftCell="A11" zoomScale="70" zoomScaleNormal="70" workbookViewId="0">
      <selection activeCell="Y58" sqref="Y58"/>
    </sheetView>
  </sheetViews>
  <sheetFormatPr defaultRowHeight="15" x14ac:dyDescent="0.25"/>
  <cols>
    <col min="1" max="1" width="2.42578125" style="3" customWidth="1"/>
    <col min="2" max="2" width="4.42578125" style="3" customWidth="1"/>
    <col min="3" max="3" width="18.140625" style="6" customWidth="1"/>
    <col min="4" max="4" width="4" style="9" customWidth="1"/>
    <col min="5" max="5" width="4" style="9" hidden="1" customWidth="1"/>
    <col min="6" max="6" width="14.7109375" style="6" customWidth="1"/>
    <col min="7" max="7" width="3.7109375" style="9" customWidth="1"/>
    <col min="8" max="8" width="3.7109375" style="9" hidden="1" customWidth="1"/>
    <col min="9" max="9" width="14.7109375" style="6" customWidth="1"/>
    <col min="10" max="10" width="3.7109375" style="9" customWidth="1"/>
    <col min="11" max="11" width="3.7109375" style="9" hidden="1" customWidth="1"/>
    <col min="12" max="12" width="11.7109375" style="6" customWidth="1"/>
    <col min="13" max="13" width="4.140625" style="10" customWidth="1"/>
    <col min="14" max="14" width="4.42578125" style="10" hidden="1" customWidth="1"/>
    <col min="15" max="15" width="9.7109375" style="6" customWidth="1"/>
    <col min="16" max="16" width="4.7109375" style="10" customWidth="1"/>
    <col min="17" max="17" width="4.7109375" style="10" hidden="1" customWidth="1"/>
    <col min="18" max="18" width="5.5703125" style="6" customWidth="1"/>
    <col min="19" max="19" width="9.85546875" style="6" customWidth="1"/>
    <col min="20" max="20" width="2.28515625" style="6" customWidth="1"/>
    <col min="21" max="21" width="3.85546875" style="3" customWidth="1"/>
    <col min="22" max="22" width="9.42578125" style="3" customWidth="1"/>
    <col min="23" max="23" width="3.7109375" style="4" customWidth="1"/>
    <col min="24" max="24" width="2" style="4" bestFit="1" customWidth="1"/>
    <col min="25" max="26" width="25.5703125" style="4" customWidth="1"/>
    <col min="27" max="32" width="5.140625" style="4" customWidth="1"/>
    <col min="33" max="33" width="9.140625" style="4"/>
    <col min="34" max="35" width="5.140625" style="4" customWidth="1"/>
    <col min="36" max="36" width="16.42578125" style="4" customWidth="1"/>
    <col min="37" max="40" width="9.140625" style="4"/>
    <col min="41" max="16384" width="9.140625" style="3"/>
  </cols>
  <sheetData>
    <row r="1" spans="1:36" ht="21.75" customHeight="1" x14ac:dyDescent="0.25">
      <c r="A1" s="1"/>
      <c r="B1" s="1"/>
      <c r="C1" s="118" t="s">
        <v>2</v>
      </c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2"/>
      <c r="T1" s="2"/>
    </row>
    <row r="2" spans="1:36" ht="12" customHeight="1" x14ac:dyDescent="0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36" ht="9.6" customHeight="1" x14ac:dyDescent="0.25">
      <c r="B3" s="107"/>
      <c r="C3" s="109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X3" s="7"/>
      <c r="Y3" s="7"/>
      <c r="Z3" s="7"/>
      <c r="AA3" s="119"/>
      <c r="AB3" s="119"/>
      <c r="AC3" s="119"/>
      <c r="AD3" s="119"/>
      <c r="AE3" s="119"/>
      <c r="AF3" s="119"/>
      <c r="AG3" s="8"/>
      <c r="AH3" s="8"/>
      <c r="AI3" s="8"/>
      <c r="AJ3" s="7"/>
    </row>
    <row r="4" spans="1:36" x14ac:dyDescent="0.25">
      <c r="A4" s="103">
        <v>1</v>
      </c>
      <c r="B4" s="104"/>
      <c r="C4" s="110"/>
      <c r="S4" s="11"/>
      <c r="T4" s="11"/>
      <c r="U4" s="12"/>
      <c r="V4" s="12"/>
      <c r="W4" s="13"/>
      <c r="AA4" s="112"/>
      <c r="AB4" s="112"/>
      <c r="AC4" s="112"/>
      <c r="AD4" s="112"/>
      <c r="AE4" s="112"/>
      <c r="AF4" s="112"/>
      <c r="AG4" s="14"/>
      <c r="AH4" s="112"/>
      <c r="AI4" s="112"/>
    </row>
    <row r="5" spans="1:36" x14ac:dyDescent="0.25">
      <c r="A5" s="103"/>
      <c r="B5" s="104"/>
      <c r="C5" s="109" t="s">
        <v>4</v>
      </c>
      <c r="D5" s="105" t="s">
        <v>0</v>
      </c>
      <c r="E5" s="15" t="str">
        <f>C3</f>
        <v>ENKA</v>
      </c>
      <c r="F5" s="88" t="str">
        <f>IF(C3="Bye",C5,IF(C5="Bye",C3,"Kazanan"))</f>
        <v>ENKA</v>
      </c>
      <c r="G5" s="80"/>
      <c r="S5" s="11"/>
      <c r="T5" s="11"/>
      <c r="U5" s="12"/>
      <c r="V5" s="12"/>
      <c r="W5" s="13"/>
      <c r="X5" s="111"/>
      <c r="Y5" s="111"/>
      <c r="Z5" s="111"/>
      <c r="AA5" s="112"/>
      <c r="AB5" s="112"/>
      <c r="AC5" s="112"/>
      <c r="AD5" s="112"/>
      <c r="AE5" s="112"/>
      <c r="AF5" s="112"/>
      <c r="AG5" s="14"/>
      <c r="AH5" s="112"/>
      <c r="AI5" s="112"/>
      <c r="AJ5" s="111"/>
    </row>
    <row r="6" spans="1:36" x14ac:dyDescent="0.25">
      <c r="A6" s="103">
        <v>2</v>
      </c>
      <c r="B6" s="104"/>
      <c r="C6" s="110"/>
      <c r="D6" s="106"/>
      <c r="E6" s="15" t="str">
        <f>C5</f>
        <v>Bye</v>
      </c>
      <c r="F6" s="16"/>
      <c r="G6" s="17"/>
      <c r="H6" s="18"/>
      <c r="S6" s="11"/>
      <c r="T6" s="11"/>
      <c r="U6" s="12"/>
      <c r="V6" s="12"/>
      <c r="W6" s="13"/>
      <c r="X6" s="111"/>
      <c r="Y6" s="111"/>
      <c r="Z6" s="111"/>
      <c r="AA6" s="112"/>
      <c r="AB6" s="112"/>
      <c r="AC6" s="112"/>
      <c r="AD6" s="112"/>
      <c r="AE6" s="112"/>
      <c r="AF6" s="112"/>
      <c r="AG6" s="14"/>
      <c r="AH6" s="112"/>
      <c r="AI6" s="112"/>
      <c r="AJ6" s="111"/>
    </row>
    <row r="7" spans="1:36" ht="21" customHeight="1" x14ac:dyDescent="0.25">
      <c r="A7" s="103"/>
      <c r="B7" s="107"/>
      <c r="C7" s="109" t="s">
        <v>5</v>
      </c>
      <c r="D7" s="15"/>
      <c r="E7" s="15"/>
      <c r="F7" s="19"/>
      <c r="G7" s="86" t="str">
        <f>LEFT(D33,1)&amp;TEXT(VALUE(MID(D33,2,2))+1,"00")</f>
        <v>M09</v>
      </c>
      <c r="H7" s="15" t="str">
        <f>F5</f>
        <v>ENKA</v>
      </c>
      <c r="I7" s="80" t="s">
        <v>3</v>
      </c>
      <c r="J7" s="80"/>
      <c r="S7" s="20"/>
      <c r="T7" s="20"/>
      <c r="U7" s="21"/>
      <c r="V7" s="21"/>
      <c r="W7" s="22"/>
      <c r="X7" s="111"/>
      <c r="Y7" s="111"/>
      <c r="Z7" s="111"/>
      <c r="AA7" s="112"/>
      <c r="AB7" s="112"/>
      <c r="AC7" s="112"/>
      <c r="AD7" s="112"/>
      <c r="AE7" s="112"/>
      <c r="AF7" s="112"/>
      <c r="AG7" s="14"/>
      <c r="AH7" s="112"/>
      <c r="AI7" s="112"/>
      <c r="AJ7" s="111"/>
    </row>
    <row r="8" spans="1:36" ht="9.6" customHeight="1" x14ac:dyDescent="0.25">
      <c r="A8" s="103">
        <v>3</v>
      </c>
      <c r="B8" s="104"/>
      <c r="C8" s="110"/>
      <c r="D8" s="23"/>
      <c r="E8" s="23"/>
      <c r="F8" s="19"/>
      <c r="G8" s="87"/>
      <c r="H8" s="15" t="str">
        <f>F9</f>
        <v>ERZURUM TENİS</v>
      </c>
      <c r="I8" s="16"/>
      <c r="J8" s="24"/>
      <c r="K8" s="25"/>
      <c r="S8" s="26"/>
      <c r="T8" s="11"/>
      <c r="U8" s="12"/>
      <c r="V8" s="12"/>
      <c r="W8" s="13"/>
      <c r="X8" s="111"/>
      <c r="Y8" s="111"/>
      <c r="Z8" s="111"/>
      <c r="AA8" s="112"/>
      <c r="AB8" s="112"/>
      <c r="AC8" s="112"/>
      <c r="AD8" s="112"/>
      <c r="AE8" s="112"/>
      <c r="AF8" s="112"/>
      <c r="AG8" s="14"/>
      <c r="AH8" s="112"/>
      <c r="AI8" s="112"/>
      <c r="AJ8" s="111"/>
    </row>
    <row r="9" spans="1:36" ht="14.25" customHeight="1" x14ac:dyDescent="0.25">
      <c r="A9" s="103"/>
      <c r="B9" s="104"/>
      <c r="C9" s="109" t="s">
        <v>6</v>
      </c>
      <c r="D9" s="105" t="str">
        <f>LEFT(D5,1)&amp;TEXT(VALUE(MID(D5,2,2))+1,"00")</f>
        <v>M02</v>
      </c>
      <c r="E9" s="15" t="str">
        <f>C7</f>
        <v>ERZURUM TENİS</v>
      </c>
      <c r="F9" s="88" t="s">
        <v>5</v>
      </c>
      <c r="G9" s="81"/>
      <c r="H9" s="15"/>
      <c r="I9" s="19"/>
      <c r="J9" s="27"/>
      <c r="K9" s="25"/>
      <c r="S9" s="11"/>
      <c r="T9" s="11"/>
      <c r="U9" s="12"/>
      <c r="V9" s="12"/>
      <c r="W9" s="13"/>
      <c r="X9" s="111"/>
      <c r="Y9" s="111"/>
      <c r="Z9" s="111"/>
      <c r="AA9" s="112"/>
      <c r="AB9" s="112"/>
      <c r="AC9" s="112"/>
      <c r="AD9" s="112"/>
      <c r="AE9" s="112"/>
      <c r="AF9" s="112"/>
      <c r="AG9" s="14"/>
      <c r="AH9" s="112"/>
      <c r="AI9" s="112"/>
      <c r="AJ9" s="111"/>
    </row>
    <row r="10" spans="1:36" ht="11.25" customHeight="1" x14ac:dyDescent="0.25">
      <c r="A10" s="103">
        <v>4</v>
      </c>
      <c r="B10" s="104"/>
      <c r="C10" s="110"/>
      <c r="D10" s="106"/>
      <c r="E10" s="15" t="str">
        <f>C9</f>
        <v>BATMAN PETROL</v>
      </c>
      <c r="G10" s="23"/>
      <c r="H10" s="23"/>
      <c r="I10" s="19"/>
      <c r="J10" s="27"/>
      <c r="K10" s="25"/>
      <c r="S10" s="11"/>
      <c r="T10" s="11"/>
      <c r="U10" s="12"/>
      <c r="V10" s="12"/>
      <c r="W10" s="13"/>
      <c r="X10" s="111"/>
      <c r="Y10" s="111"/>
      <c r="Z10" s="111"/>
      <c r="AA10" s="112"/>
      <c r="AB10" s="112"/>
      <c r="AC10" s="112"/>
      <c r="AD10" s="112"/>
      <c r="AE10" s="112"/>
      <c r="AF10" s="112"/>
      <c r="AG10" s="14"/>
      <c r="AH10" s="112"/>
      <c r="AI10" s="112"/>
      <c r="AJ10" s="111"/>
    </row>
    <row r="11" spans="1:36" ht="13.5" customHeight="1" x14ac:dyDescent="0.25">
      <c r="A11" s="103"/>
      <c r="B11" s="107"/>
      <c r="C11" s="109" t="s">
        <v>7</v>
      </c>
      <c r="D11" s="15"/>
      <c r="E11" s="15"/>
      <c r="G11" s="23"/>
      <c r="H11" s="23"/>
      <c r="I11" s="19"/>
      <c r="J11" s="91" t="str">
        <f>LEFT(G31,1)&amp;TEXT(VALUE(MID(G31,2,2))+1,"00")</f>
        <v>M13</v>
      </c>
      <c r="K11" s="15" t="str">
        <f>I7</f>
        <v>ENKA</v>
      </c>
      <c r="L11" s="80" t="s">
        <v>3</v>
      </c>
      <c r="M11" s="80"/>
      <c r="S11" s="11"/>
      <c r="T11" s="11"/>
      <c r="U11" s="12"/>
      <c r="V11" s="12"/>
      <c r="W11" s="13"/>
      <c r="X11" s="111"/>
      <c r="Y11" s="111"/>
      <c r="Z11" s="111"/>
      <c r="AA11" s="112"/>
      <c r="AB11" s="112"/>
      <c r="AC11" s="112"/>
      <c r="AD11" s="112"/>
      <c r="AE11" s="112"/>
      <c r="AF11" s="112"/>
      <c r="AG11" s="14"/>
      <c r="AH11" s="112"/>
      <c r="AI11" s="112"/>
      <c r="AJ11" s="111"/>
    </row>
    <row r="12" spans="1:36" ht="9" customHeight="1" x14ac:dyDescent="0.25">
      <c r="A12" s="103">
        <v>5</v>
      </c>
      <c r="B12" s="104"/>
      <c r="C12" s="110"/>
      <c r="D12" s="23"/>
      <c r="E12" s="23"/>
      <c r="G12" s="23"/>
      <c r="H12" s="23"/>
      <c r="I12" s="19"/>
      <c r="J12" s="92"/>
      <c r="K12" s="15" t="str">
        <f>I15</f>
        <v>ALAÇATI</v>
      </c>
      <c r="L12" s="16"/>
      <c r="M12" s="28"/>
      <c r="N12" s="29"/>
      <c r="S12" s="20"/>
      <c r="T12" s="20"/>
      <c r="U12" s="21"/>
      <c r="V12" s="21"/>
      <c r="W12" s="22"/>
      <c r="X12" s="111"/>
      <c r="Y12" s="111"/>
      <c r="Z12" s="111"/>
      <c r="AA12" s="112"/>
      <c r="AB12" s="112"/>
      <c r="AC12" s="112"/>
      <c r="AD12" s="112"/>
      <c r="AE12" s="112"/>
      <c r="AF12" s="112"/>
      <c r="AG12" s="14"/>
      <c r="AH12" s="112"/>
      <c r="AI12" s="112"/>
      <c r="AJ12" s="111"/>
    </row>
    <row r="13" spans="1:36" ht="12" customHeight="1" x14ac:dyDescent="0.25">
      <c r="A13" s="103"/>
      <c r="B13" s="104"/>
      <c r="C13" s="109" t="s">
        <v>4</v>
      </c>
      <c r="D13" s="105" t="str">
        <f>LEFT(D9,1)&amp;TEXT(VALUE(MID(D9,2,2))+1,"00")</f>
        <v>M03</v>
      </c>
      <c r="E13" s="15" t="str">
        <f>C11</f>
        <v>ALAÇATI TENİS</v>
      </c>
      <c r="F13" s="88" t="str">
        <f>IF(C11="Bye",C13,IF(C13="Bye",C11,"Kazanan"))</f>
        <v>ALAÇATI TENİS</v>
      </c>
      <c r="G13" s="80"/>
      <c r="H13" s="23"/>
      <c r="I13" s="19"/>
      <c r="J13" s="27"/>
      <c r="K13" s="25"/>
      <c r="L13" s="19"/>
      <c r="M13" s="30"/>
      <c r="N13" s="29"/>
      <c r="S13" s="20"/>
      <c r="T13" s="20"/>
      <c r="U13" s="21"/>
      <c r="V13" s="12"/>
      <c r="W13" s="22"/>
      <c r="X13" s="111"/>
      <c r="Y13" s="111"/>
      <c r="Z13" s="111"/>
      <c r="AA13" s="111"/>
      <c r="AB13" s="111"/>
      <c r="AH13" s="112"/>
      <c r="AI13" s="112"/>
    </row>
    <row r="14" spans="1:36" ht="9.6" customHeight="1" x14ac:dyDescent="0.25">
      <c r="A14" s="103">
        <v>6</v>
      </c>
      <c r="B14" s="104"/>
      <c r="C14" s="110"/>
      <c r="D14" s="106"/>
      <c r="E14" s="15" t="str">
        <f>C13</f>
        <v>Bye</v>
      </c>
      <c r="F14" s="16"/>
      <c r="G14" s="31"/>
      <c r="H14" s="15"/>
      <c r="I14" s="19"/>
      <c r="J14" s="27"/>
      <c r="K14" s="25"/>
      <c r="L14" s="19"/>
      <c r="M14" s="30"/>
      <c r="N14" s="29"/>
      <c r="S14" s="26"/>
      <c r="T14" s="26"/>
      <c r="U14" s="32"/>
      <c r="V14" s="32"/>
      <c r="W14" s="33"/>
      <c r="X14" s="111"/>
      <c r="Y14" s="111"/>
      <c r="Z14" s="111"/>
      <c r="AA14" s="111"/>
      <c r="AB14" s="111"/>
      <c r="AC14" s="14"/>
      <c r="AD14" s="14"/>
      <c r="AE14" s="14"/>
      <c r="AF14" s="14"/>
      <c r="AG14" s="14"/>
      <c r="AH14" s="112"/>
      <c r="AI14" s="112"/>
    </row>
    <row r="15" spans="1:36" ht="14.25" customHeight="1" x14ac:dyDescent="0.25">
      <c r="A15" s="103"/>
      <c r="B15" s="107"/>
      <c r="C15" s="109" t="s">
        <v>8</v>
      </c>
      <c r="D15" s="15"/>
      <c r="E15" s="15"/>
      <c r="F15" s="19"/>
      <c r="G15" s="86" t="str">
        <f>LEFT(G7,1)&amp;TEXT(VALUE(MID(G7,2,2))+1,"00")</f>
        <v>M10</v>
      </c>
      <c r="H15" s="15" t="str">
        <f>F13</f>
        <v>ALAÇATI TENİS</v>
      </c>
      <c r="I15" s="80" t="s">
        <v>32</v>
      </c>
      <c r="J15" s="81"/>
      <c r="K15" s="25"/>
      <c r="L15" s="19"/>
      <c r="M15" s="30"/>
      <c r="N15" s="29"/>
      <c r="S15" s="26"/>
      <c r="T15" s="26"/>
      <c r="U15" s="32"/>
      <c r="V15" s="32"/>
      <c r="W15" s="33"/>
      <c r="X15" s="111"/>
      <c r="Y15" s="111"/>
      <c r="Z15" s="111"/>
      <c r="AA15" s="111"/>
      <c r="AB15" s="111"/>
      <c r="AH15" s="112"/>
      <c r="AI15" s="112"/>
    </row>
    <row r="16" spans="1:36" ht="9.6" customHeight="1" x14ac:dyDescent="0.25">
      <c r="A16" s="103">
        <v>7</v>
      </c>
      <c r="B16" s="104"/>
      <c r="C16" s="110"/>
      <c r="D16" s="23"/>
      <c r="E16" s="23"/>
      <c r="F16" s="19"/>
      <c r="G16" s="87"/>
      <c r="H16" s="15" t="str">
        <f>F17</f>
        <v>ATK</v>
      </c>
      <c r="K16" s="25"/>
      <c r="L16" s="19"/>
      <c r="M16" s="30"/>
      <c r="N16" s="29"/>
      <c r="O16" s="117"/>
      <c r="P16" s="34"/>
      <c r="Q16" s="34"/>
      <c r="R16" s="116"/>
      <c r="S16" s="26"/>
      <c r="T16" s="26"/>
      <c r="U16" s="32"/>
      <c r="V16" s="32"/>
      <c r="W16" s="33"/>
      <c r="X16" s="111"/>
      <c r="Y16" s="111"/>
      <c r="Z16" s="111"/>
      <c r="AA16" s="111"/>
      <c r="AB16" s="111"/>
      <c r="AC16" s="14"/>
      <c r="AD16" s="14"/>
      <c r="AE16" s="14"/>
      <c r="AF16" s="14"/>
      <c r="AG16" s="14"/>
      <c r="AH16" s="112"/>
      <c r="AI16" s="112"/>
    </row>
    <row r="17" spans="1:25" ht="12" customHeight="1" x14ac:dyDescent="0.25">
      <c r="A17" s="103"/>
      <c r="B17" s="104"/>
      <c r="C17" s="109" t="s">
        <v>9</v>
      </c>
      <c r="D17" s="105" t="str">
        <f>LEFT(D13,1)&amp;TEXT(VALUE(MID(D13,2,2))+1,"00")</f>
        <v>M04</v>
      </c>
      <c r="E17" s="15" t="str">
        <f>C15</f>
        <v>BÜLENT DURAN T.A</v>
      </c>
      <c r="F17" s="88" t="s">
        <v>9</v>
      </c>
      <c r="G17" s="81"/>
      <c r="H17" s="15"/>
      <c r="L17" s="19"/>
      <c r="M17" s="35"/>
      <c r="N17" s="36"/>
      <c r="O17" s="117"/>
      <c r="P17" s="34"/>
      <c r="Q17" s="34"/>
      <c r="R17" s="116"/>
      <c r="S17" s="26"/>
      <c r="T17" s="26"/>
      <c r="U17" s="32"/>
      <c r="V17" s="32"/>
      <c r="W17" s="33"/>
      <c r="X17" s="33"/>
      <c r="Y17" s="33"/>
    </row>
    <row r="18" spans="1:25" ht="9.6" customHeight="1" x14ac:dyDescent="0.25">
      <c r="A18" s="103">
        <v>8</v>
      </c>
      <c r="B18" s="104"/>
      <c r="C18" s="110"/>
      <c r="D18" s="106"/>
      <c r="E18" s="15" t="str">
        <f>C17</f>
        <v>ATK</v>
      </c>
      <c r="G18" s="23"/>
      <c r="H18" s="23"/>
      <c r="L18" s="19"/>
      <c r="M18" s="113" t="str">
        <f>LEFT(J27,1)&amp;TEXT(VALUE(MID(J27,2,2))+1,"00")</f>
        <v>M15</v>
      </c>
      <c r="N18" s="37"/>
      <c r="O18" s="38"/>
      <c r="P18" s="29"/>
      <c r="Q18" s="29"/>
      <c r="R18" s="19"/>
      <c r="S18" s="20"/>
      <c r="T18" s="20"/>
      <c r="U18" s="21"/>
      <c r="V18" s="21"/>
      <c r="W18" s="22"/>
      <c r="X18" s="22"/>
      <c r="Y18" s="22"/>
    </row>
    <row r="19" spans="1:25" ht="13.5" customHeight="1" x14ac:dyDescent="0.25">
      <c r="A19" s="103"/>
      <c r="B19" s="107"/>
      <c r="C19" s="109" t="s">
        <v>10</v>
      </c>
      <c r="D19" s="23"/>
      <c r="E19" s="23"/>
      <c r="G19" s="23"/>
      <c r="H19" s="23"/>
      <c r="L19" s="19"/>
      <c r="M19" s="114"/>
      <c r="N19" s="37" t="str">
        <f>L11</f>
        <v>ENKA</v>
      </c>
      <c r="O19" s="39"/>
      <c r="P19" s="40"/>
      <c r="Q19" s="36"/>
      <c r="R19" s="41"/>
      <c r="S19" s="42"/>
      <c r="T19" s="42"/>
      <c r="U19" s="43"/>
      <c r="V19" s="43"/>
      <c r="W19" s="44"/>
      <c r="X19" s="44"/>
      <c r="Y19" s="44"/>
    </row>
    <row r="20" spans="1:25" ht="9.6" customHeight="1" x14ac:dyDescent="0.25">
      <c r="A20" s="103">
        <v>9</v>
      </c>
      <c r="B20" s="104"/>
      <c r="C20" s="110"/>
      <c r="D20" s="23"/>
      <c r="E20" s="23"/>
      <c r="G20" s="23"/>
      <c r="H20" s="23"/>
      <c r="L20" s="19"/>
      <c r="M20" s="114"/>
      <c r="N20" s="45" t="str">
        <f>L27</f>
        <v>TED</v>
      </c>
      <c r="P20" s="36"/>
      <c r="Q20" s="36"/>
      <c r="R20" s="41"/>
      <c r="S20" s="46"/>
      <c r="T20" s="42"/>
      <c r="U20" s="43"/>
      <c r="V20" s="43"/>
      <c r="W20" s="44"/>
      <c r="X20" s="44"/>
      <c r="Y20" s="44"/>
    </row>
    <row r="21" spans="1:25" ht="13.5" customHeight="1" x14ac:dyDescent="0.25">
      <c r="A21" s="103"/>
      <c r="B21" s="104"/>
      <c r="C21" s="109" t="s">
        <v>11</v>
      </c>
      <c r="D21" s="105" t="str">
        <f>LEFT(D17,1)&amp;TEXT(VALUE(MID(D17,2,2))+1,"00")</f>
        <v>M05</v>
      </c>
      <c r="E21" s="15" t="str">
        <f>C19</f>
        <v>PLAY TENİS</v>
      </c>
      <c r="F21" s="88" t="s">
        <v>16</v>
      </c>
      <c r="G21" s="80"/>
      <c r="H21" s="23"/>
      <c r="L21" s="19"/>
      <c r="M21" s="115"/>
      <c r="N21" s="37"/>
      <c r="O21" s="47"/>
      <c r="P21" s="36"/>
      <c r="Q21" s="36"/>
      <c r="R21" s="41"/>
      <c r="S21" s="48"/>
      <c r="T21" s="20"/>
      <c r="U21" s="21"/>
      <c r="V21" s="21"/>
      <c r="W21" s="22"/>
      <c r="X21" s="22"/>
      <c r="Y21" s="22"/>
    </row>
    <row r="22" spans="1:25" ht="9.6" customHeight="1" x14ac:dyDescent="0.25">
      <c r="A22" s="103">
        <v>10</v>
      </c>
      <c r="B22" s="104"/>
      <c r="C22" s="110"/>
      <c r="D22" s="106"/>
      <c r="E22" s="15" t="str">
        <f>C21</f>
        <v>MERSİN GENÇLİK</v>
      </c>
      <c r="F22" s="16"/>
      <c r="G22" s="31"/>
      <c r="H22" s="15"/>
      <c r="L22" s="19"/>
      <c r="M22" s="35"/>
      <c r="N22" s="36"/>
      <c r="O22" s="38"/>
      <c r="P22" s="29"/>
      <c r="Q22" s="29"/>
      <c r="R22" s="19"/>
      <c r="S22" s="48"/>
      <c r="T22" s="20"/>
      <c r="U22" s="21"/>
      <c r="V22" s="21"/>
      <c r="W22" s="22"/>
      <c r="X22" s="22"/>
      <c r="Y22" s="22"/>
    </row>
    <row r="23" spans="1:25" ht="14.25" customHeight="1" x14ac:dyDescent="0.25">
      <c r="A23" s="103"/>
      <c r="B23" s="107"/>
      <c r="C23" s="109" t="s">
        <v>4</v>
      </c>
      <c r="D23" s="15"/>
      <c r="E23" s="15"/>
      <c r="F23" s="19"/>
      <c r="G23" s="86" t="str">
        <f>LEFT(G15,1)&amp;TEXT(VALUE(MID(G15,2,2))+1,"00")</f>
        <v>M11</v>
      </c>
      <c r="H23" s="15" t="str">
        <f>F21</f>
        <v>PLAY TENNİS</v>
      </c>
      <c r="I23" s="80" t="s">
        <v>10</v>
      </c>
      <c r="J23" s="80"/>
      <c r="L23" s="19"/>
      <c r="M23" s="30"/>
      <c r="N23" s="29"/>
      <c r="O23" s="41"/>
      <c r="P23" s="29"/>
      <c r="Q23" s="29"/>
      <c r="R23" s="19"/>
      <c r="S23" s="48"/>
      <c r="T23" s="20"/>
      <c r="U23" s="21"/>
      <c r="V23" s="21"/>
      <c r="W23" s="22"/>
      <c r="X23" s="25"/>
      <c r="Y23" s="25"/>
    </row>
    <row r="24" spans="1:25" ht="13.5" customHeight="1" x14ac:dyDescent="0.25">
      <c r="A24" s="103">
        <v>11</v>
      </c>
      <c r="B24" s="104"/>
      <c r="C24" s="110"/>
      <c r="D24" s="23"/>
      <c r="E24" s="23"/>
      <c r="F24" s="19"/>
      <c r="G24" s="87"/>
      <c r="H24" s="15" t="str">
        <f>F25</f>
        <v>ANTUKA</v>
      </c>
      <c r="I24" s="16"/>
      <c r="J24" s="24"/>
      <c r="K24" s="25"/>
      <c r="L24" s="19"/>
      <c r="M24" s="30"/>
      <c r="N24" s="29"/>
      <c r="O24" s="19"/>
      <c r="P24" s="29"/>
      <c r="Q24" s="29"/>
      <c r="R24" s="19"/>
      <c r="S24" s="48"/>
      <c r="T24" s="20"/>
      <c r="U24" s="21"/>
      <c r="V24" s="21"/>
      <c r="W24" s="22"/>
      <c r="X24" s="25"/>
      <c r="Y24" s="25"/>
    </row>
    <row r="25" spans="1:25" ht="14.25" customHeight="1" x14ac:dyDescent="0.25">
      <c r="A25" s="103"/>
      <c r="B25" s="104"/>
      <c r="C25" s="109" t="s">
        <v>12</v>
      </c>
      <c r="D25" s="105" t="str">
        <f>LEFT(D21,1)&amp;TEXT(VALUE(MID(D21,2,2))+1,"00")</f>
        <v>M06</v>
      </c>
      <c r="E25" s="15" t="str">
        <f>C23</f>
        <v>Bye</v>
      </c>
      <c r="F25" s="88" t="str">
        <f>IF(C23="Bye",C25,IF(C25="Bye",C23,"Kazanan"))</f>
        <v>ANTUKA</v>
      </c>
      <c r="G25" s="81"/>
      <c r="H25" s="15"/>
      <c r="I25" s="19"/>
      <c r="J25" s="27"/>
      <c r="K25" s="25"/>
      <c r="L25" s="19"/>
      <c r="M25" s="30"/>
      <c r="N25" s="29"/>
      <c r="O25" s="19"/>
      <c r="P25" s="29"/>
      <c r="Q25" s="29"/>
      <c r="R25" s="19"/>
      <c r="S25" s="48"/>
      <c r="T25" s="20"/>
      <c r="U25" s="21"/>
      <c r="V25" s="21"/>
      <c r="W25" s="22"/>
      <c r="X25" s="25"/>
      <c r="Y25" s="25"/>
    </row>
    <row r="26" spans="1:25" ht="9.6" customHeight="1" x14ac:dyDescent="0.25">
      <c r="A26" s="103">
        <v>12</v>
      </c>
      <c r="B26" s="104"/>
      <c r="C26" s="110"/>
      <c r="D26" s="106"/>
      <c r="E26" s="15" t="str">
        <f>C25</f>
        <v>ANTUKA</v>
      </c>
      <c r="G26" s="23"/>
      <c r="H26" s="23"/>
      <c r="I26" s="19"/>
      <c r="J26" s="27"/>
      <c r="K26" s="25"/>
      <c r="L26" s="19"/>
      <c r="M26" s="30"/>
      <c r="N26" s="29"/>
      <c r="O26" s="19"/>
      <c r="P26" s="29"/>
      <c r="Q26" s="29"/>
      <c r="R26" s="19"/>
      <c r="S26" s="48"/>
      <c r="T26" s="20"/>
      <c r="U26" s="21"/>
      <c r="V26" s="21"/>
      <c r="W26" s="22"/>
      <c r="X26" s="25"/>
      <c r="Y26" s="25"/>
    </row>
    <row r="27" spans="1:25" ht="16.5" customHeight="1" x14ac:dyDescent="0.25">
      <c r="A27" s="103"/>
      <c r="B27" s="107"/>
      <c r="C27" s="109" t="s">
        <v>13</v>
      </c>
      <c r="D27" s="15"/>
      <c r="E27" s="15"/>
      <c r="G27" s="23"/>
      <c r="H27" s="23"/>
      <c r="I27" s="19"/>
      <c r="J27" s="91" t="str">
        <f>LEFT(J11,1)&amp;TEXT(VALUE(MID(J11,2,2))+1,"00")</f>
        <v>M14</v>
      </c>
      <c r="K27" s="15" t="str">
        <f>I23</f>
        <v>PLAY TENİS</v>
      </c>
      <c r="L27" s="80" t="s">
        <v>15</v>
      </c>
      <c r="M27" s="81"/>
      <c r="N27" s="29"/>
      <c r="O27" s="19"/>
      <c r="P27" s="29"/>
      <c r="Q27" s="29"/>
      <c r="R27" s="19"/>
      <c r="S27" s="48"/>
      <c r="T27" s="20"/>
      <c r="U27" s="21"/>
      <c r="V27" s="21"/>
      <c r="W27" s="49"/>
      <c r="X27" s="49"/>
      <c r="Y27" s="49"/>
    </row>
    <row r="28" spans="1:25" ht="9.6" customHeight="1" x14ac:dyDescent="0.25">
      <c r="A28" s="103">
        <v>13</v>
      </c>
      <c r="B28" s="104"/>
      <c r="C28" s="110"/>
      <c r="D28" s="23"/>
      <c r="E28" s="23"/>
      <c r="G28" s="23"/>
      <c r="H28" s="23"/>
      <c r="I28" s="19"/>
      <c r="J28" s="92"/>
      <c r="K28" s="15" t="str">
        <f>I31</f>
        <v>TED</v>
      </c>
      <c r="O28" s="19"/>
      <c r="P28" s="29"/>
      <c r="Q28" s="29"/>
      <c r="R28" s="19"/>
      <c r="S28" s="48"/>
      <c r="T28" s="20"/>
      <c r="U28" s="21"/>
      <c r="V28" s="21"/>
      <c r="W28" s="49"/>
      <c r="X28" s="49"/>
      <c r="Y28" s="49"/>
    </row>
    <row r="29" spans="1:25" ht="12" customHeight="1" x14ac:dyDescent="0.25">
      <c r="A29" s="103"/>
      <c r="B29" s="104"/>
      <c r="C29" s="109" t="s">
        <v>14</v>
      </c>
      <c r="D29" s="105" t="str">
        <f>LEFT(D25,1)&amp;TEXT(VALUE(MID(D25,2,2))+1,"00")</f>
        <v>M07</v>
      </c>
      <c r="E29" s="15" t="str">
        <f>C27</f>
        <v>YEŞİLYURT S.K</v>
      </c>
      <c r="F29" s="88" t="s">
        <v>13</v>
      </c>
      <c r="G29" s="80"/>
      <c r="H29" s="23"/>
      <c r="I29" s="19"/>
      <c r="J29" s="27"/>
      <c r="K29" s="25"/>
      <c r="O29" s="19"/>
      <c r="P29" s="29"/>
      <c r="Q29" s="29"/>
      <c r="R29" s="19"/>
      <c r="S29" s="48"/>
      <c r="T29" s="20"/>
      <c r="U29" s="21"/>
      <c r="V29" s="21"/>
      <c r="W29" s="49"/>
      <c r="X29" s="49"/>
      <c r="Y29" s="49"/>
    </row>
    <row r="30" spans="1:25" ht="9.6" customHeight="1" x14ac:dyDescent="0.25">
      <c r="A30" s="103">
        <v>14</v>
      </c>
      <c r="B30" s="104"/>
      <c r="C30" s="110"/>
      <c r="D30" s="106"/>
      <c r="E30" s="15" t="str">
        <f>C29</f>
        <v>ZONGUDAK TENİS</v>
      </c>
      <c r="F30" s="16"/>
      <c r="G30" s="31"/>
      <c r="H30" s="15"/>
      <c r="I30" s="19"/>
      <c r="J30" s="27"/>
      <c r="K30" s="25"/>
      <c r="O30" s="19"/>
      <c r="P30" s="29"/>
      <c r="Q30" s="29"/>
      <c r="R30" s="19"/>
      <c r="S30" s="48"/>
      <c r="T30" s="20"/>
      <c r="U30" s="21"/>
      <c r="V30" s="21"/>
      <c r="W30" s="49"/>
      <c r="X30" s="49"/>
      <c r="Y30" s="49"/>
    </row>
    <row r="31" spans="1:25" ht="14.25" customHeight="1" x14ac:dyDescent="0.25">
      <c r="A31" s="103"/>
      <c r="B31" s="107"/>
      <c r="C31" s="109" t="s">
        <v>4</v>
      </c>
      <c r="D31" s="15"/>
      <c r="E31" s="15"/>
      <c r="F31" s="19"/>
      <c r="G31" s="86" t="str">
        <f>LEFT(G23,1)&amp;TEXT(VALUE(MID(G23,2,2))+1,"00")</f>
        <v>M12</v>
      </c>
      <c r="H31" s="15" t="str">
        <f>F29</f>
        <v>YEŞİLYURT S.K</v>
      </c>
      <c r="I31" s="80" t="s">
        <v>15</v>
      </c>
      <c r="J31" s="81"/>
      <c r="K31" s="25"/>
      <c r="O31" s="19"/>
      <c r="P31" s="29"/>
      <c r="Q31" s="29"/>
      <c r="R31" s="19"/>
      <c r="S31" s="48"/>
      <c r="T31" s="20"/>
      <c r="U31" s="21"/>
      <c r="V31" s="21"/>
      <c r="W31" s="49"/>
      <c r="X31" s="49"/>
      <c r="Y31" s="49"/>
    </row>
    <row r="32" spans="1:25" ht="15.75" customHeight="1" x14ac:dyDescent="0.25">
      <c r="A32" s="103">
        <v>15</v>
      </c>
      <c r="B32" s="104"/>
      <c r="C32" s="110"/>
      <c r="D32" s="23"/>
      <c r="E32" s="23"/>
      <c r="F32" s="19"/>
      <c r="G32" s="87"/>
      <c r="H32" s="15" t="str">
        <f>F33</f>
        <v>TED</v>
      </c>
      <c r="K32" s="25"/>
      <c r="O32" s="19"/>
      <c r="P32" s="29"/>
      <c r="Q32" s="29"/>
      <c r="R32" s="19"/>
      <c r="S32" s="48"/>
      <c r="T32" s="20"/>
      <c r="U32" s="21"/>
      <c r="V32" s="21"/>
      <c r="W32" s="22"/>
      <c r="X32" s="25"/>
      <c r="Y32" s="25"/>
    </row>
    <row r="33" spans="1:25" ht="14.25" customHeight="1" x14ac:dyDescent="0.25">
      <c r="A33" s="103"/>
      <c r="B33" s="104"/>
      <c r="C33" s="109" t="s">
        <v>15</v>
      </c>
      <c r="D33" s="105" t="str">
        <f>LEFT(D29,1)&amp;TEXT(VALUE(MID(D29,2,2))+1,"00")</f>
        <v>M08</v>
      </c>
      <c r="E33" s="15" t="str">
        <f>C31</f>
        <v>Bye</v>
      </c>
      <c r="F33" s="88" t="str">
        <f>IF(C31="Bye",C33,IF(C33="Bye",C31,"Kazanan"))</f>
        <v>TED</v>
      </c>
      <c r="G33" s="81"/>
      <c r="H33" s="18"/>
      <c r="O33" s="19"/>
      <c r="P33" s="29"/>
      <c r="Q33" s="29"/>
      <c r="R33" s="19"/>
      <c r="S33" s="48"/>
      <c r="T33" s="20"/>
      <c r="U33" s="21"/>
      <c r="V33" s="21"/>
      <c r="W33" s="22"/>
      <c r="X33" s="22"/>
      <c r="Y33" s="22"/>
    </row>
    <row r="34" spans="1:25" ht="12" customHeight="1" x14ac:dyDescent="0.25">
      <c r="A34" s="103">
        <v>16</v>
      </c>
      <c r="B34" s="104"/>
      <c r="C34" s="110"/>
      <c r="D34" s="106"/>
      <c r="E34" s="15" t="str">
        <f>C33</f>
        <v>TED</v>
      </c>
      <c r="O34" s="19"/>
      <c r="P34" s="108"/>
      <c r="Q34" s="50"/>
      <c r="R34" s="93"/>
      <c r="S34" s="94"/>
      <c r="T34" s="20"/>
      <c r="U34" s="21"/>
      <c r="V34" s="21"/>
      <c r="W34" s="22"/>
      <c r="X34" s="22"/>
      <c r="Y34" s="22"/>
    </row>
    <row r="35" spans="1:25" ht="14.45" customHeight="1" x14ac:dyDescent="0.25">
      <c r="A35" s="103"/>
      <c r="C35" s="51"/>
      <c r="D35" s="52"/>
      <c r="E35" s="52"/>
      <c r="O35" s="19"/>
      <c r="P35" s="108"/>
      <c r="Q35" s="50"/>
      <c r="R35" s="93"/>
      <c r="S35" s="94"/>
      <c r="T35" s="20"/>
      <c r="U35" s="21"/>
      <c r="V35" s="21"/>
      <c r="W35" s="22"/>
      <c r="X35" s="22"/>
      <c r="Y35" s="22"/>
    </row>
    <row r="36" spans="1:25" x14ac:dyDescent="0.25">
      <c r="S36" s="20"/>
      <c r="T36" s="20"/>
      <c r="U36" s="21"/>
      <c r="V36" s="21"/>
      <c r="W36" s="22"/>
      <c r="X36" s="22"/>
      <c r="Y36" s="22"/>
    </row>
    <row r="37" spans="1:25" x14ac:dyDescent="0.25">
      <c r="W37" s="22"/>
      <c r="X37" s="22"/>
      <c r="Y37" s="22"/>
    </row>
    <row r="38" spans="1:25" ht="11.25" customHeight="1" x14ac:dyDescent="0.25">
      <c r="C38" s="95" t="s">
        <v>1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7"/>
    </row>
    <row r="39" spans="1:25" ht="11.25" customHeight="1" x14ac:dyDescent="0.25">
      <c r="C39" s="98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100"/>
    </row>
    <row r="40" spans="1:25" ht="11.25" customHeight="1" x14ac:dyDescent="0.25">
      <c r="D40" s="49"/>
      <c r="E40" s="49"/>
      <c r="F40" s="53"/>
      <c r="G40" s="49"/>
      <c r="H40" s="49"/>
      <c r="I40" s="53"/>
      <c r="J40" s="49"/>
      <c r="K40" s="49"/>
    </row>
    <row r="41" spans="1:25" x14ac:dyDescent="0.25">
      <c r="D41" s="49"/>
      <c r="E41" s="49"/>
      <c r="F41" s="53"/>
      <c r="G41" s="49"/>
      <c r="H41" s="49"/>
      <c r="I41" s="53"/>
      <c r="J41" s="49"/>
      <c r="K41" s="49"/>
    </row>
    <row r="42" spans="1:25" ht="9.75" customHeight="1" x14ac:dyDescent="0.25">
      <c r="C42" s="54" t="str">
        <f>IF(F5=C3,C5,IF(F5=C5,C3,"M1 Kaybeden"))</f>
        <v>Bye</v>
      </c>
      <c r="D42" s="55"/>
      <c r="E42" s="56"/>
      <c r="F42" s="57"/>
      <c r="G42" s="58"/>
      <c r="H42" s="58"/>
      <c r="I42" s="57"/>
      <c r="J42" s="58"/>
      <c r="K42" s="58"/>
      <c r="L42" s="57"/>
      <c r="M42" s="59"/>
      <c r="N42" s="59"/>
      <c r="O42" s="57"/>
      <c r="P42" s="59"/>
      <c r="Q42" s="59"/>
      <c r="R42" s="57"/>
      <c r="S42" s="57"/>
      <c r="T42" s="57"/>
    </row>
    <row r="43" spans="1:25" x14ac:dyDescent="0.25">
      <c r="C43" s="60"/>
      <c r="D43" s="86" t="str">
        <f>LEFT(M18,1)&amp;TEXT(VALUE(MID(M18,2,2))+1,"00")</f>
        <v>M16</v>
      </c>
      <c r="E43" s="15" t="str">
        <f>C42</f>
        <v>Bye</v>
      </c>
      <c r="F43" s="88" t="str">
        <f>IF(C42="Bye",C44,IF(C44="Bye",C42,"Kazanan"))</f>
        <v>BATMAN PETROL</v>
      </c>
      <c r="G43" s="80"/>
      <c r="H43" s="58"/>
      <c r="I43" s="57"/>
      <c r="J43" s="58"/>
      <c r="K43" s="58"/>
      <c r="L43" s="57"/>
      <c r="M43" s="59"/>
      <c r="N43" s="59"/>
      <c r="O43" s="57"/>
      <c r="P43" s="59"/>
      <c r="Q43" s="59"/>
      <c r="R43" s="57"/>
      <c r="S43" s="57"/>
      <c r="T43" s="57"/>
    </row>
    <row r="44" spans="1:25" ht="16.5" customHeight="1" x14ac:dyDescent="0.25">
      <c r="C44" s="54" t="str">
        <f>IF(F9=C7,C9,IF(F9=C9,C7,"M2 Kaybeden"))</f>
        <v>BATMAN PETROL</v>
      </c>
      <c r="D44" s="87"/>
      <c r="E44" s="15" t="str">
        <f>C44</f>
        <v>BATMAN PETROL</v>
      </c>
      <c r="F44" s="60"/>
      <c r="G44" s="91" t="str">
        <f>LEFT(D61,1)&amp;TEXT(VALUE(MID(D61,2,2))+1,"00")</f>
        <v>M20</v>
      </c>
      <c r="H44" s="15" t="str">
        <f>F43</f>
        <v>BATMAN PETROL</v>
      </c>
      <c r="I44" s="80" t="s">
        <v>28</v>
      </c>
      <c r="J44" s="80"/>
      <c r="K44" s="56"/>
      <c r="L44" s="61"/>
      <c r="N44" s="62"/>
      <c r="O44" s="61"/>
      <c r="P44" s="62"/>
      <c r="Q44" s="62"/>
      <c r="R44" s="57"/>
      <c r="S44" s="57"/>
      <c r="T44" s="57"/>
      <c r="U44" s="63"/>
      <c r="X44" s="64"/>
    </row>
    <row r="45" spans="1:25" ht="9.75" customHeight="1" x14ac:dyDescent="0.25">
      <c r="C45" s="61"/>
      <c r="D45" s="15"/>
      <c r="E45" s="15"/>
      <c r="F45" s="54" t="str">
        <f>IF(I31=F29,F33,IF(I31=F33,F29,"M12 Kaybeden"))</f>
        <v>YEŞİLYURT S.K</v>
      </c>
      <c r="G45" s="92"/>
      <c r="H45" s="15" t="str">
        <f>F45</f>
        <v>YEŞİLYURT S.K</v>
      </c>
      <c r="I45" s="60"/>
      <c r="J45" s="65"/>
      <c r="K45" s="56"/>
      <c r="L45" s="61"/>
      <c r="N45" s="62"/>
      <c r="O45" s="61"/>
      <c r="P45" s="62"/>
      <c r="Q45" s="62"/>
      <c r="R45" s="57"/>
      <c r="S45" s="57"/>
      <c r="T45" s="57"/>
      <c r="U45" s="63"/>
      <c r="V45" s="63"/>
      <c r="W45" s="64"/>
      <c r="X45" s="64"/>
    </row>
    <row r="46" spans="1:25" ht="13.5" customHeight="1" x14ac:dyDescent="0.25">
      <c r="C46" s="61"/>
      <c r="D46" s="15"/>
      <c r="E46" s="15"/>
      <c r="F46" s="61"/>
      <c r="G46" s="15"/>
      <c r="H46" s="15"/>
      <c r="I46" s="61"/>
      <c r="J46" s="66"/>
      <c r="K46" s="56"/>
      <c r="L46" s="61"/>
      <c r="M46" s="62"/>
      <c r="N46" s="62"/>
      <c r="O46" s="61"/>
      <c r="P46" s="62"/>
      <c r="Q46" s="62"/>
      <c r="R46" s="57"/>
      <c r="S46" s="57"/>
      <c r="T46" s="57"/>
      <c r="U46" s="63"/>
      <c r="V46" s="63"/>
      <c r="W46" s="64"/>
      <c r="X46" s="64"/>
    </row>
    <row r="47" spans="1:25" ht="18" customHeight="1" x14ac:dyDescent="0.25">
      <c r="C47" s="61"/>
      <c r="D47" s="15"/>
      <c r="E47" s="15"/>
      <c r="F47" s="61"/>
      <c r="G47" s="15"/>
      <c r="H47" s="15"/>
      <c r="I47" s="61"/>
      <c r="J47" s="82" t="str">
        <f>LEFT(G62,1)&amp;TEXT(VALUE(MID(G62,2,2))+1,"00")</f>
        <v>M24</v>
      </c>
      <c r="K47" s="67" t="str">
        <f>I44</f>
        <v>YEŞİLYURT</v>
      </c>
      <c r="L47" s="80" t="s">
        <v>28</v>
      </c>
      <c r="M47" s="80"/>
      <c r="N47" s="62"/>
      <c r="O47" s="61"/>
      <c r="P47" s="62"/>
      <c r="Q47" s="62"/>
      <c r="R47" s="57"/>
      <c r="S47" s="57"/>
      <c r="T47" s="57"/>
      <c r="U47" s="63"/>
      <c r="V47" s="63"/>
      <c r="W47" s="64"/>
      <c r="X47" s="64"/>
    </row>
    <row r="48" spans="1:25" ht="14.25" customHeight="1" x14ac:dyDescent="0.25">
      <c r="C48" s="54" t="str">
        <f>IF(F13=C11,C13,IF(F13=C13,C11,"M3 Kaybeden"))</f>
        <v>Bye</v>
      </c>
      <c r="D48" s="15"/>
      <c r="E48" s="15"/>
      <c r="F48" s="61"/>
      <c r="G48" s="15"/>
      <c r="H48" s="15"/>
      <c r="I48" s="61"/>
      <c r="J48" s="83"/>
      <c r="K48" s="15" t="str">
        <f>I50</f>
        <v>ANTUKA</v>
      </c>
      <c r="L48" s="60"/>
      <c r="M48" s="68"/>
      <c r="N48" s="62"/>
      <c r="O48" s="61"/>
      <c r="P48" s="62"/>
      <c r="Q48" s="62"/>
      <c r="R48" s="57"/>
      <c r="S48" s="57"/>
      <c r="T48" s="57"/>
      <c r="U48" s="63"/>
      <c r="V48" s="63"/>
      <c r="W48" s="64"/>
      <c r="X48" s="64"/>
    </row>
    <row r="49" spans="3:28" s="4" customFormat="1" ht="17.25" customHeight="1" x14ac:dyDescent="0.25">
      <c r="C49" s="60"/>
      <c r="D49" s="86" t="str">
        <f>LEFT(D43,1)&amp;TEXT(VALUE(MID(D43,2,2))+1,"00")</f>
        <v>M17</v>
      </c>
      <c r="E49" s="15" t="str">
        <f>C48</f>
        <v>Bye</v>
      </c>
      <c r="F49" s="88" t="str">
        <f>IF(C48="Bye",C50,IF(C50="Bye",C48,"Kazanan"))</f>
        <v>BÜLENT DURAN T.A</v>
      </c>
      <c r="G49" s="80"/>
      <c r="H49" s="15"/>
      <c r="I49" s="61"/>
      <c r="J49" s="24"/>
      <c r="K49" s="9"/>
      <c r="L49" s="61"/>
      <c r="M49" s="69"/>
      <c r="N49" s="62"/>
      <c r="O49" s="61"/>
      <c r="P49" s="62"/>
      <c r="Q49" s="62"/>
      <c r="R49" s="57"/>
      <c r="S49" s="57"/>
      <c r="T49" s="57"/>
      <c r="U49" s="63"/>
      <c r="V49" s="63"/>
      <c r="W49" s="64"/>
      <c r="X49" s="64"/>
    </row>
    <row r="50" spans="3:28" s="4" customFormat="1" ht="14.25" customHeight="1" x14ac:dyDescent="0.25">
      <c r="C50" s="54" t="str">
        <f>IF(F17=C15,C17,IF(F17=C17,C15,"M4 Kaybeden"))</f>
        <v>BÜLENT DURAN T.A</v>
      </c>
      <c r="D50" s="87"/>
      <c r="E50" s="15" t="str">
        <f>C50</f>
        <v>BÜLENT DURAN T.A</v>
      </c>
      <c r="F50" s="60"/>
      <c r="G50" s="91" t="str">
        <f>LEFT(G44,1)&amp;TEXT(VALUE(MID(G44,2,2))+1,"00")</f>
        <v>M21</v>
      </c>
      <c r="H50" s="15" t="str">
        <f>F49</f>
        <v>BÜLENT DURAN T.A</v>
      </c>
      <c r="I50" s="80" t="s">
        <v>12</v>
      </c>
      <c r="J50" s="81"/>
      <c r="K50" s="56"/>
      <c r="L50" s="61"/>
      <c r="M50" s="101" t="str">
        <f>LEFT(J59,1)&amp;TEXT(VALUE(MID(J59,2,2))+1,"00")</f>
        <v>M26</v>
      </c>
      <c r="N50" s="15" t="str">
        <f>L47</f>
        <v>YEŞİLYURT</v>
      </c>
      <c r="O50" s="80" t="s">
        <v>32</v>
      </c>
      <c r="P50" s="80"/>
      <c r="Q50" s="62"/>
      <c r="R50" s="61"/>
      <c r="S50" s="61"/>
      <c r="T50" s="61"/>
      <c r="U50" s="63"/>
      <c r="V50" s="63"/>
      <c r="W50" s="64"/>
    </row>
    <row r="51" spans="3:28" s="4" customFormat="1" ht="12" customHeight="1" x14ac:dyDescent="0.25">
      <c r="C51" s="61"/>
      <c r="D51" s="15"/>
      <c r="E51" s="15"/>
      <c r="F51" s="54" t="s">
        <v>12</v>
      </c>
      <c r="G51" s="92"/>
      <c r="H51" s="15" t="str">
        <f>F51</f>
        <v>ANTUKA</v>
      </c>
      <c r="I51" s="61"/>
      <c r="J51" s="56"/>
      <c r="K51" s="56"/>
      <c r="L51" s="61"/>
      <c r="M51" s="102"/>
      <c r="N51" s="70" t="str">
        <f>L53</f>
        <v>ALAÇATI</v>
      </c>
      <c r="O51" s="71"/>
      <c r="P51" s="68"/>
      <c r="Q51" s="62"/>
      <c r="R51" s="61"/>
      <c r="S51" s="61"/>
      <c r="T51" s="61"/>
      <c r="U51" s="63"/>
      <c r="V51" s="63"/>
      <c r="W51" s="64"/>
    </row>
    <row r="52" spans="3:28" s="4" customFormat="1" ht="9.75" customHeight="1" x14ac:dyDescent="0.25">
      <c r="C52" s="61"/>
      <c r="D52" s="15"/>
      <c r="E52" s="15"/>
      <c r="F52" s="61"/>
      <c r="G52" s="15"/>
      <c r="H52" s="15"/>
      <c r="I52" s="61"/>
      <c r="J52" s="56"/>
      <c r="K52" s="56"/>
      <c r="L52" s="61"/>
      <c r="M52" s="69"/>
      <c r="N52" s="62"/>
      <c r="O52" s="61"/>
      <c r="P52" s="69"/>
      <c r="Q52" s="62"/>
      <c r="R52" s="61"/>
      <c r="S52" s="61"/>
      <c r="T52" s="61"/>
      <c r="U52" s="63"/>
      <c r="V52" s="63"/>
      <c r="W52" s="64"/>
    </row>
    <row r="53" spans="3:28" s="4" customFormat="1" ht="14.25" customHeight="1" x14ac:dyDescent="0.25">
      <c r="C53" s="61"/>
      <c r="D53" s="15"/>
      <c r="E53" s="15"/>
      <c r="F53" s="57"/>
      <c r="G53" s="15"/>
      <c r="H53" s="15"/>
      <c r="I53" s="61"/>
      <c r="J53" s="56"/>
      <c r="K53" s="56"/>
      <c r="L53" s="80" t="str">
        <f>IF(L11="","M13 Kaybeden",IF(L11=I7,I15,IF(L11=I15,I7,"M13 Kaybeden")))</f>
        <v>ALAÇATI</v>
      </c>
      <c r="M53" s="81"/>
      <c r="N53" s="62"/>
      <c r="O53" s="61"/>
      <c r="P53" s="69"/>
      <c r="Q53" s="62"/>
      <c r="R53" s="61"/>
      <c r="S53" s="61"/>
      <c r="T53" s="61"/>
      <c r="U53" s="63"/>
      <c r="V53" s="63"/>
      <c r="W53" s="64"/>
    </row>
    <row r="54" spans="3:28" s="4" customFormat="1" ht="9.75" customHeight="1" x14ac:dyDescent="0.25">
      <c r="C54" s="54" t="s">
        <v>11</v>
      </c>
      <c r="D54" s="15"/>
      <c r="E54" s="15"/>
      <c r="F54" s="57"/>
      <c r="G54" s="15"/>
      <c r="H54" s="15"/>
      <c r="I54" s="61"/>
      <c r="J54" s="56"/>
      <c r="K54" s="56"/>
      <c r="L54" s="61"/>
      <c r="M54" s="62"/>
      <c r="N54" s="62"/>
      <c r="O54" s="61"/>
      <c r="P54" s="69"/>
      <c r="Q54" s="62"/>
      <c r="R54" s="61"/>
      <c r="S54" s="61"/>
      <c r="T54" s="61"/>
      <c r="U54" s="3"/>
      <c r="V54" s="3"/>
      <c r="W54" s="64"/>
    </row>
    <row r="55" spans="3:28" s="4" customFormat="1" ht="14.25" customHeight="1" x14ac:dyDescent="0.25">
      <c r="C55" s="60"/>
      <c r="D55" s="86" t="str">
        <f>LEFT(D49,1)&amp;TEXT(VALUE(MID(D49,2,2))+1,"00")</f>
        <v>M18</v>
      </c>
      <c r="E55" s="15" t="str">
        <f>C54</f>
        <v>MERSİN GENÇLİK</v>
      </c>
      <c r="F55" s="88" t="str">
        <f>IF(C54="Bye",C56,IF(C56="Bye",C54,"Kazanan"))</f>
        <v>MERSİN GENÇLİK</v>
      </c>
      <c r="G55" s="80"/>
      <c r="H55" s="15"/>
      <c r="I55" s="61"/>
      <c r="J55" s="56"/>
      <c r="K55" s="56"/>
      <c r="L55" s="61"/>
      <c r="M55" s="62"/>
      <c r="N55" s="62"/>
      <c r="O55" s="61"/>
      <c r="P55" s="89" t="str">
        <f>LEFT(M62,1)&amp;TEXT(VALUE(MID(M62,2,2))+1,"00")</f>
        <v>M28</v>
      </c>
      <c r="Q55" s="70" t="str">
        <f>O50</f>
        <v>ALAÇATI</v>
      </c>
      <c r="R55" s="72"/>
      <c r="S55" s="73"/>
      <c r="T55" s="61"/>
      <c r="U55" s="3"/>
      <c r="V55" s="3"/>
      <c r="W55" s="64"/>
    </row>
    <row r="56" spans="3:28" s="4" customFormat="1" ht="18.75" customHeight="1" x14ac:dyDescent="0.25">
      <c r="C56" s="54" t="str">
        <f>IF(F25=C23,C25,IF(F25=C25,C23,"M6 Kaybeden"))</f>
        <v>Bye</v>
      </c>
      <c r="D56" s="87"/>
      <c r="E56" s="15" t="str">
        <f>C56</f>
        <v>Bye</v>
      </c>
      <c r="F56" s="60"/>
      <c r="G56" s="91" t="str">
        <f>LEFT(G50,1)&amp;TEXT(VALUE(MID(G50,2,2))+1,"00")</f>
        <v>M22</v>
      </c>
      <c r="H56" s="15" t="str">
        <f>F55</f>
        <v>MERSİN GENÇLİK</v>
      </c>
      <c r="I56" s="80" t="s">
        <v>9</v>
      </c>
      <c r="J56" s="80"/>
      <c r="K56" s="56"/>
      <c r="L56" s="61"/>
      <c r="M56" s="62"/>
      <c r="N56" s="62"/>
      <c r="O56" s="61"/>
      <c r="P56" s="90"/>
      <c r="Q56" s="15">
        <f>O62</f>
        <v>0</v>
      </c>
      <c r="R56" s="6" t="s">
        <v>10</v>
      </c>
      <c r="S56" s="6"/>
      <c r="T56" s="61"/>
      <c r="V56" s="3"/>
      <c r="W56" s="64"/>
    </row>
    <row r="57" spans="3:28" s="4" customFormat="1" ht="9.75" customHeight="1" x14ac:dyDescent="0.25">
      <c r="C57" s="61"/>
      <c r="D57" s="15"/>
      <c r="E57" s="15"/>
      <c r="F57" s="54" t="s">
        <v>9</v>
      </c>
      <c r="G57" s="92"/>
      <c r="H57" s="15" t="str">
        <f>F57</f>
        <v>ATK</v>
      </c>
      <c r="I57" s="60"/>
      <c r="J57" s="65"/>
      <c r="K57" s="56"/>
      <c r="L57" s="61"/>
      <c r="M57" s="62"/>
      <c r="N57" s="62"/>
      <c r="O57" s="61"/>
      <c r="P57" s="69"/>
      <c r="Q57" s="62"/>
      <c r="R57" s="61"/>
      <c r="S57" s="61"/>
      <c r="T57" s="61"/>
      <c r="V57" s="3"/>
      <c r="W57" s="64"/>
    </row>
    <row r="58" spans="3:28" s="4" customFormat="1" ht="9" customHeight="1" x14ac:dyDescent="0.25">
      <c r="C58" s="61"/>
      <c r="D58" s="15"/>
      <c r="E58" s="15"/>
      <c r="F58" s="61"/>
      <c r="G58" s="15"/>
      <c r="H58" s="15"/>
      <c r="I58" s="61"/>
      <c r="J58" s="74"/>
      <c r="K58" s="56"/>
      <c r="L58" s="61"/>
      <c r="M58" s="62"/>
      <c r="N58" s="62"/>
      <c r="O58" s="61"/>
      <c r="P58" s="69"/>
      <c r="Q58" s="62"/>
      <c r="R58" s="61"/>
      <c r="S58" s="61"/>
      <c r="T58" s="61"/>
      <c r="V58" s="3"/>
      <c r="W58" s="64"/>
    </row>
    <row r="59" spans="3:28" s="4" customFormat="1" ht="14.25" customHeight="1" x14ac:dyDescent="0.25">
      <c r="C59" s="61"/>
      <c r="D59" s="15"/>
      <c r="E59" s="15"/>
      <c r="F59" s="61"/>
      <c r="G59" s="15"/>
      <c r="H59" s="15"/>
      <c r="I59" s="61"/>
      <c r="J59" s="82" t="str">
        <f>LEFT(J47,1)&amp;TEXT(VALUE(MID(J47,2,2))+1,"00")</f>
        <v>M25</v>
      </c>
      <c r="K59" s="15" t="str">
        <f>I56</f>
        <v>ATK</v>
      </c>
      <c r="L59" s="80" t="s">
        <v>9</v>
      </c>
      <c r="M59" s="80"/>
      <c r="N59" s="62"/>
      <c r="O59" s="61"/>
      <c r="P59" s="69"/>
      <c r="Q59" s="62"/>
      <c r="R59" s="61"/>
      <c r="S59" s="75"/>
      <c r="T59" s="61"/>
      <c r="V59" s="3"/>
    </row>
    <row r="60" spans="3:28" s="4" customFormat="1" ht="9.75" customHeight="1" x14ac:dyDescent="0.25">
      <c r="C60" s="54" t="str">
        <f>IF(F29=C27,C29,IF(F29=C29,C27,"M7 Kaybeden"))</f>
        <v>ZONGUDAK TENİS</v>
      </c>
      <c r="D60" s="15"/>
      <c r="E60" s="15"/>
      <c r="F60" s="61"/>
      <c r="G60" s="15"/>
      <c r="H60" s="15"/>
      <c r="I60" s="61"/>
      <c r="J60" s="83"/>
      <c r="K60" s="15" t="str">
        <f>I62</f>
        <v>ZONGULDAK TENİS</v>
      </c>
      <c r="L60" s="60"/>
      <c r="M60" s="68"/>
      <c r="N60" s="62"/>
      <c r="O60" s="61"/>
      <c r="P60" s="69"/>
      <c r="Q60" s="62"/>
      <c r="R60" s="120"/>
      <c r="S60" s="120"/>
      <c r="T60" s="61"/>
      <c r="V60" s="3"/>
    </row>
    <row r="61" spans="3:28" s="4" customFormat="1" x14ac:dyDescent="0.25">
      <c r="C61" s="60"/>
      <c r="D61" s="86" t="str">
        <f>LEFT(D55,1)&amp;TEXT(VALUE(MID(D55,2,2))+1,"00")</f>
        <v>M19</v>
      </c>
      <c r="E61" s="15" t="str">
        <f>C60</f>
        <v>ZONGUDAK TENİS</v>
      </c>
      <c r="F61" s="88" t="str">
        <f>IF(C60="Bye",C62,IF(C62="Bye",C60,"Kazanan"))</f>
        <v>ZONGUDAK TENİS</v>
      </c>
      <c r="G61" s="80"/>
      <c r="H61" s="15"/>
      <c r="I61" s="61"/>
      <c r="J61" s="66"/>
      <c r="K61" s="56"/>
      <c r="L61" s="61"/>
      <c r="M61" s="69"/>
      <c r="N61" s="62"/>
      <c r="O61" s="61"/>
      <c r="P61" s="69"/>
      <c r="Q61" s="62"/>
      <c r="R61" s="61"/>
      <c r="S61" s="61"/>
      <c r="T61" s="61"/>
      <c r="V61" s="3"/>
    </row>
    <row r="62" spans="3:28" s="4" customFormat="1" ht="15" customHeight="1" x14ac:dyDescent="0.25">
      <c r="C62" s="54" t="str">
        <f>IF(F33=C31,C33,IF(F33=C33,C31,"M8 Kaybeden"))</f>
        <v>Bye</v>
      </c>
      <c r="D62" s="87"/>
      <c r="E62" s="15" t="str">
        <f>C62</f>
        <v>Bye</v>
      </c>
      <c r="F62" s="60"/>
      <c r="G62" s="91" t="str">
        <f>LEFT(G56,1)&amp;TEXT(VALUE(MID(G56,2,2))+1,"00")</f>
        <v>M23</v>
      </c>
      <c r="H62" s="15" t="str">
        <f>F61</f>
        <v>ZONGUDAK TENİS</v>
      </c>
      <c r="I62" s="80" t="s">
        <v>34</v>
      </c>
      <c r="J62" s="81"/>
      <c r="K62" s="56"/>
      <c r="L62" s="61"/>
      <c r="M62" s="84" t="str">
        <f>LEFT(M50,1)&amp;TEXT(VALUE(MID(M50,2,2))+1,"00")</f>
        <v>M27</v>
      </c>
      <c r="N62" s="50" t="str">
        <f>L59</f>
        <v>ATK</v>
      </c>
      <c r="O62" s="80"/>
      <c r="P62" s="81"/>
      <c r="Q62" s="62"/>
      <c r="R62" s="61"/>
      <c r="S62" s="61"/>
      <c r="T62" s="61"/>
      <c r="V62" s="3"/>
    </row>
    <row r="63" spans="3:28" s="4" customFormat="1" ht="12.75" customHeight="1" x14ac:dyDescent="0.25">
      <c r="C63" s="57"/>
      <c r="D63" s="58"/>
      <c r="E63" s="58"/>
      <c r="F63" s="54" t="str">
        <f>IF(I7=F5,F9,IF(I7=F9,F5,"M09 Kaybeden"))</f>
        <v>ERZURUM TENİS</v>
      </c>
      <c r="G63" s="92"/>
      <c r="H63" s="15" t="str">
        <f>F63</f>
        <v>ERZURUM TENİS</v>
      </c>
      <c r="I63" s="57"/>
      <c r="J63" s="58"/>
      <c r="K63" s="58"/>
      <c r="L63" s="61"/>
      <c r="M63" s="85"/>
      <c r="N63" s="76" t="e">
        <f>#REF!</f>
        <v>#REF!</v>
      </c>
      <c r="O63" s="71" t="s">
        <v>10</v>
      </c>
      <c r="P63" s="77"/>
      <c r="Q63" s="62"/>
      <c r="R63" s="61"/>
      <c r="S63" s="19"/>
      <c r="T63" s="19"/>
      <c r="V63" s="3"/>
      <c r="AA63" s="78"/>
      <c r="AB63" s="78"/>
    </row>
    <row r="64" spans="3:28" s="4" customFormat="1" ht="9.75" customHeight="1" x14ac:dyDescent="0.25">
      <c r="C64" s="57"/>
      <c r="D64" s="58"/>
      <c r="E64" s="58"/>
      <c r="F64" s="57"/>
      <c r="G64" s="58"/>
      <c r="H64" s="58"/>
      <c r="I64" s="57"/>
      <c r="J64" s="58"/>
      <c r="K64" s="58"/>
      <c r="L64" s="79"/>
      <c r="M64" s="69"/>
      <c r="N64" s="62"/>
      <c r="O64" s="61"/>
      <c r="P64" s="62"/>
      <c r="Q64" s="62"/>
      <c r="R64" s="61"/>
      <c r="S64" s="61"/>
      <c r="T64" s="61"/>
      <c r="U64" s="3"/>
      <c r="V64" s="3"/>
    </row>
    <row r="65" spans="12:13" x14ac:dyDescent="0.25">
      <c r="L65" s="80" t="str">
        <f>IF(L27="","M14 Kaybeden",IF(L27=I23,I31,IF(L27=I31,I23,"M14 Kaybeden")))</f>
        <v>PLAY TENİS</v>
      </c>
      <c r="M65" s="81"/>
    </row>
  </sheetData>
  <mergeCells count="173">
    <mergeCell ref="C1:R1"/>
    <mergeCell ref="B3:B4"/>
    <mergeCell ref="C3:C4"/>
    <mergeCell ref="AA3:AF3"/>
    <mergeCell ref="AE4:AF4"/>
    <mergeCell ref="AH4:AI4"/>
    <mergeCell ref="AA5:AA6"/>
    <mergeCell ref="AB5:AB6"/>
    <mergeCell ref="AA4:AB4"/>
    <mergeCell ref="AC4:AD4"/>
    <mergeCell ref="AC5:AC6"/>
    <mergeCell ref="AD5:AD6"/>
    <mergeCell ref="Z5:Z6"/>
    <mergeCell ref="AE5:AE6"/>
    <mergeCell ref="AF5:AF6"/>
    <mergeCell ref="B5:B6"/>
    <mergeCell ref="C5:C6"/>
    <mergeCell ref="D5:D6"/>
    <mergeCell ref="F5:G5"/>
    <mergeCell ref="X5:X6"/>
    <mergeCell ref="Y5:Y6"/>
    <mergeCell ref="AJ5:AJ6"/>
    <mergeCell ref="A6:A7"/>
    <mergeCell ref="B7:B8"/>
    <mergeCell ref="C7:C8"/>
    <mergeCell ref="G7:G8"/>
    <mergeCell ref="I7:J7"/>
    <mergeCell ref="AF7:AF8"/>
    <mergeCell ref="AH7:AH8"/>
    <mergeCell ref="AI7:AI8"/>
    <mergeCell ref="AJ7:AJ8"/>
    <mergeCell ref="Y9:Y10"/>
    <mergeCell ref="AH5:AH6"/>
    <mergeCell ref="AI5:AI6"/>
    <mergeCell ref="A4:A5"/>
    <mergeCell ref="AI9:AI10"/>
    <mergeCell ref="AD7:AD8"/>
    <mergeCell ref="AE7:AE8"/>
    <mergeCell ref="X7:X8"/>
    <mergeCell ref="Y7:Y8"/>
    <mergeCell ref="AF9:AF10"/>
    <mergeCell ref="AH9:AH10"/>
    <mergeCell ref="AB9:AB10"/>
    <mergeCell ref="AC9:AC10"/>
    <mergeCell ref="AD9:AD10"/>
    <mergeCell ref="D9:D10"/>
    <mergeCell ref="Z9:Z10"/>
    <mergeCell ref="AA9:AA10"/>
    <mergeCell ref="F9:G9"/>
    <mergeCell ref="Z7:Z8"/>
    <mergeCell ref="AA7:AA8"/>
    <mergeCell ref="AJ9:AJ10"/>
    <mergeCell ref="A14:A15"/>
    <mergeCell ref="B15:B16"/>
    <mergeCell ref="C15:C16"/>
    <mergeCell ref="G15:G16"/>
    <mergeCell ref="AB7:AB8"/>
    <mergeCell ref="AC7:AC8"/>
    <mergeCell ref="A10:A11"/>
    <mergeCell ref="B11:B12"/>
    <mergeCell ref="C11:C12"/>
    <mergeCell ref="J11:J12"/>
    <mergeCell ref="I15:J15"/>
    <mergeCell ref="AE9:AE10"/>
    <mergeCell ref="AB15:AB16"/>
    <mergeCell ref="Y15:Y16"/>
    <mergeCell ref="Z15:Z16"/>
    <mergeCell ref="AA15:AA16"/>
    <mergeCell ref="X11:Y12"/>
    <mergeCell ref="Z11:Z12"/>
    <mergeCell ref="X9:X10"/>
    <mergeCell ref="AE11:AF12"/>
    <mergeCell ref="A8:A9"/>
    <mergeCell ref="B9:B10"/>
    <mergeCell ref="C9:C10"/>
    <mergeCell ref="AJ11:AJ12"/>
    <mergeCell ref="A12:A13"/>
    <mergeCell ref="B13:B14"/>
    <mergeCell ref="C13:C14"/>
    <mergeCell ref="D13:D14"/>
    <mergeCell ref="F13:G13"/>
    <mergeCell ref="X13:X14"/>
    <mergeCell ref="Y13:Y14"/>
    <mergeCell ref="Z13:Z14"/>
    <mergeCell ref="AA13:AA14"/>
    <mergeCell ref="AH11:AI12"/>
    <mergeCell ref="AB13:AB14"/>
    <mergeCell ref="AH13:AH14"/>
    <mergeCell ref="AI13:AI14"/>
    <mergeCell ref="AA11:AB12"/>
    <mergeCell ref="AC11:AD12"/>
    <mergeCell ref="L11:M11"/>
    <mergeCell ref="AH15:AH16"/>
    <mergeCell ref="AI15:AI16"/>
    <mergeCell ref="A16:A17"/>
    <mergeCell ref="O16:O17"/>
    <mergeCell ref="R16:R17"/>
    <mergeCell ref="B17:B18"/>
    <mergeCell ref="C17:C18"/>
    <mergeCell ref="D17:D18"/>
    <mergeCell ref="F17:G17"/>
    <mergeCell ref="X15:X16"/>
    <mergeCell ref="A18:A19"/>
    <mergeCell ref="M18:M21"/>
    <mergeCell ref="B19:B20"/>
    <mergeCell ref="C19:C20"/>
    <mergeCell ref="A20:A21"/>
    <mergeCell ref="B21:B22"/>
    <mergeCell ref="C21:C22"/>
    <mergeCell ref="D21:D22"/>
    <mergeCell ref="F21:G21"/>
    <mergeCell ref="A22:A23"/>
    <mergeCell ref="F25:G25"/>
    <mergeCell ref="J27:J28"/>
    <mergeCell ref="C33:C34"/>
    <mergeCell ref="D33:D34"/>
    <mergeCell ref="F33:G33"/>
    <mergeCell ref="B23:B24"/>
    <mergeCell ref="C23:C24"/>
    <mergeCell ref="G23:G24"/>
    <mergeCell ref="I23:J23"/>
    <mergeCell ref="A24:A25"/>
    <mergeCell ref="B25:B26"/>
    <mergeCell ref="C25:C26"/>
    <mergeCell ref="D25:D26"/>
    <mergeCell ref="A26:A27"/>
    <mergeCell ref="B27:B28"/>
    <mergeCell ref="C27:C28"/>
    <mergeCell ref="A34:A35"/>
    <mergeCell ref="B33:B34"/>
    <mergeCell ref="S34:S35"/>
    <mergeCell ref="L27:M27"/>
    <mergeCell ref="A28:A29"/>
    <mergeCell ref="B29:B30"/>
    <mergeCell ref="C29:C30"/>
    <mergeCell ref="D29:D30"/>
    <mergeCell ref="A30:A31"/>
    <mergeCell ref="B31:B32"/>
    <mergeCell ref="C31:C32"/>
    <mergeCell ref="G31:G32"/>
    <mergeCell ref="I31:J31"/>
    <mergeCell ref="A32:A33"/>
    <mergeCell ref="C38:R39"/>
    <mergeCell ref="F29:G29"/>
    <mergeCell ref="J47:J48"/>
    <mergeCell ref="L47:M47"/>
    <mergeCell ref="D49:D50"/>
    <mergeCell ref="F49:G49"/>
    <mergeCell ref="G50:G51"/>
    <mergeCell ref="I50:J50"/>
    <mergeCell ref="M50:M51"/>
    <mergeCell ref="P34:P35"/>
    <mergeCell ref="R34:R35"/>
    <mergeCell ref="O50:P50"/>
    <mergeCell ref="L53:M53"/>
    <mergeCell ref="D55:D56"/>
    <mergeCell ref="F55:G55"/>
    <mergeCell ref="P55:P56"/>
    <mergeCell ref="G56:G57"/>
    <mergeCell ref="I56:J56"/>
    <mergeCell ref="D43:D44"/>
    <mergeCell ref="F43:G43"/>
    <mergeCell ref="G44:G45"/>
    <mergeCell ref="I44:J44"/>
    <mergeCell ref="L65:M65"/>
    <mergeCell ref="O62:P62"/>
    <mergeCell ref="J59:J60"/>
    <mergeCell ref="L59:M59"/>
    <mergeCell ref="D61:D62"/>
    <mergeCell ref="F61:G61"/>
    <mergeCell ref="G62:G63"/>
    <mergeCell ref="I62:J62"/>
    <mergeCell ref="M62:M63"/>
  </mergeCells>
  <phoneticPr fontId="0" type="noConversion"/>
  <dataValidations count="10">
    <dataValidation type="list" allowBlank="1" showInputMessage="1" showErrorMessage="1" sqref="L11 L65462">
      <formula1>$K$11:$K$12</formula1>
    </dataValidation>
    <dataValidation type="list" allowBlank="1" showInputMessage="1" showErrorMessage="1" sqref="L27 L65478">
      <formula1>$K$27:$K$28</formula1>
    </dataValidation>
    <dataValidation type="list" allowBlank="1" showInputMessage="1" showErrorMessage="1" sqref="L59 L65510">
      <formula1>$K$59:$K$60</formula1>
    </dataValidation>
    <dataValidation type="list" allowBlank="1" showInputMessage="1" showErrorMessage="1" sqref="O19 O65470">
      <formula1>$N$19:$N$20</formula1>
    </dataValidation>
    <dataValidation type="list" allowBlank="1" showInputMessage="1" showErrorMessage="1" sqref="O50 O65501">
      <formula1>$N$50:$N$51</formula1>
    </dataValidation>
    <dataValidation type="list" allowBlank="1" showInputMessage="1" showErrorMessage="1" sqref="O62 O65513">
      <formula1>$N$62:$N$63</formula1>
    </dataValidation>
    <dataValidation type="list" allowBlank="1" showInputMessage="1" showErrorMessage="1" sqref="R55:S55 R65506:S65506">
      <formula1>$Q$55:$Q$56</formula1>
    </dataValidation>
    <dataValidation type="list" allowBlank="1" showInputMessage="1" showErrorMessage="1" sqref="L46:L47 L65497:L65498">
      <formula1>$K$47:$K$48</formula1>
    </dataValidation>
    <dataValidation type="list" allowBlank="1" showInputMessage="1" showErrorMessage="1" sqref="O65536:R65536">
      <formula1>#REF!</formula1>
    </dataValidation>
    <dataValidation type="list" allowBlank="1" showInputMessage="1" showErrorMessage="1" sqref="O65532:R65532">
      <formula1>#REF!</formula1>
    </dataValidation>
  </dataValidations>
  <printOptions verticalCentered="1"/>
  <pageMargins left="1" right="1" top="1" bottom="1" header="0.5" footer="0.5"/>
  <pageSetup scale="3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Erkek Fikstür</vt:lpstr>
      <vt:lpstr>Kadın Fikstür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Levent Eralp</dc:creator>
  <cp:lastModifiedBy>Abdullah CEVAHIR</cp:lastModifiedBy>
  <cp:lastPrinted>2022-12-16T15:02:28Z</cp:lastPrinted>
  <dcterms:created xsi:type="dcterms:W3CDTF">2014-12-04T07:27:08Z</dcterms:created>
  <dcterms:modified xsi:type="dcterms:W3CDTF">2022-12-17T16:11:46Z</dcterms:modified>
</cp:coreProperties>
</file>