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800" windowHeight="12345" activeTab="1"/>
  </bookViews>
  <sheets>
    <sheet name="Erkek Fikstür" sheetId="1" r:id="rId1"/>
    <sheet name="Kadın Fikstür" sheetId="2" r:id="rId2"/>
  </sheets>
  <calcPr calcId="162913"/>
</workbook>
</file>

<file path=xl/calcChain.xml><?xml version="1.0" encoding="utf-8"?>
<calcChain xmlns="http://schemas.openxmlformats.org/spreadsheetml/2006/main">
  <c r="F5" i="2" l="1"/>
  <c r="L65" i="2"/>
  <c r="N63" i="2"/>
  <c r="N62" i="2"/>
  <c r="R60" i="2"/>
  <c r="K60" i="2"/>
  <c r="K59" i="2"/>
  <c r="Q56" i="2"/>
  <c r="Q55" i="2"/>
  <c r="L53" i="2"/>
  <c r="N51" i="2"/>
  <c r="N50" i="2"/>
  <c r="K48" i="2"/>
  <c r="K47" i="2"/>
  <c r="E34" i="2"/>
  <c r="E33" i="2"/>
  <c r="E30" i="2"/>
  <c r="K28" i="2"/>
  <c r="K27" i="2"/>
  <c r="H31" i="2"/>
  <c r="E26" i="2"/>
  <c r="O23" i="2"/>
  <c r="F25" i="2"/>
  <c r="E22" i="2"/>
  <c r="N20" i="2"/>
  <c r="N19" i="2"/>
  <c r="E21" i="2"/>
  <c r="E18" i="2"/>
  <c r="E14" i="2"/>
  <c r="K12" i="2"/>
  <c r="K11" i="2"/>
  <c r="F13" i="2"/>
  <c r="D9" i="2"/>
  <c r="D13" i="2"/>
  <c r="D17" i="2"/>
  <c r="D21" i="2"/>
  <c r="D25" i="2"/>
  <c r="D29" i="2"/>
  <c r="D33" i="2"/>
  <c r="G7" i="2"/>
  <c r="G15" i="2"/>
  <c r="G23" i="2"/>
  <c r="G31" i="2"/>
  <c r="J11" i="2"/>
  <c r="J27" i="2"/>
  <c r="M18" i="2"/>
  <c r="D43" i="2"/>
  <c r="D49" i="2"/>
  <c r="D55" i="2"/>
  <c r="D61" i="2"/>
  <c r="G44" i="2"/>
  <c r="G50" i="2"/>
  <c r="G56" i="2"/>
  <c r="G62" i="2"/>
  <c r="J47" i="2"/>
  <c r="J59" i="2"/>
  <c r="M50" i="2"/>
  <c r="M62" i="2"/>
  <c r="P55" i="2"/>
  <c r="E10" i="2"/>
  <c r="E9" i="2"/>
  <c r="E5" i="2"/>
  <c r="L65" i="1"/>
  <c r="N63" i="1"/>
  <c r="N62" i="1"/>
  <c r="R60" i="1"/>
  <c r="K60" i="1"/>
  <c r="K59" i="1"/>
  <c r="Q56" i="1"/>
  <c r="Q55" i="1"/>
  <c r="L53" i="1"/>
  <c r="N51" i="1" s="1"/>
  <c r="N50" i="1"/>
  <c r="K48" i="1"/>
  <c r="K47" i="1"/>
  <c r="E34" i="1"/>
  <c r="E33" i="1"/>
  <c r="E30" i="1"/>
  <c r="K28" i="1"/>
  <c r="K27" i="1"/>
  <c r="E29" i="1"/>
  <c r="E26" i="1"/>
  <c r="O23" i="1"/>
  <c r="E22" i="1"/>
  <c r="N20" i="1"/>
  <c r="N19" i="1"/>
  <c r="E18" i="1"/>
  <c r="E50" i="1"/>
  <c r="E14" i="1"/>
  <c r="K12" i="1"/>
  <c r="K11" i="1"/>
  <c r="F13" i="1"/>
  <c r="C48" i="1"/>
  <c r="E49" i="1"/>
  <c r="D9" i="1"/>
  <c r="D13" i="1"/>
  <c r="D17" i="1"/>
  <c r="D21" i="1"/>
  <c r="D25" i="1"/>
  <c r="D29" i="1"/>
  <c r="D33" i="1"/>
  <c r="G7" i="1"/>
  <c r="G15" i="1"/>
  <c r="G23" i="1"/>
  <c r="G31" i="1"/>
  <c r="J11" i="1"/>
  <c r="J27" i="1"/>
  <c r="M18" i="1"/>
  <c r="D43" i="1"/>
  <c r="D49" i="1"/>
  <c r="D55" i="1"/>
  <c r="D61" i="1"/>
  <c r="G44" i="1"/>
  <c r="G50" i="1"/>
  <c r="G56" i="1"/>
  <c r="G62" i="1"/>
  <c r="J47" i="1"/>
  <c r="J59" i="1"/>
  <c r="M50" i="1"/>
  <c r="M62" i="1"/>
  <c r="P55" i="1"/>
  <c r="E10" i="1"/>
  <c r="E9" i="1"/>
  <c r="E5" i="1"/>
  <c r="E6" i="1"/>
  <c r="H31" i="1"/>
  <c r="F5" i="1"/>
  <c r="C44" i="1"/>
  <c r="E17" i="1"/>
  <c r="E21" i="1"/>
  <c r="E25" i="1"/>
  <c r="C44" i="2"/>
  <c r="E44" i="2"/>
  <c r="E55" i="2"/>
  <c r="H23" i="2"/>
  <c r="F33" i="2"/>
  <c r="H32" i="2"/>
  <c r="E13" i="2"/>
  <c r="E25" i="2"/>
  <c r="E17" i="2"/>
  <c r="E29" i="2"/>
  <c r="C42" i="1"/>
  <c r="E43" i="1"/>
  <c r="H7" i="1"/>
  <c r="F33" i="1"/>
  <c r="H32" i="1"/>
  <c r="E13" i="1"/>
  <c r="H23" i="1"/>
  <c r="C62" i="1"/>
  <c r="E62" i="1"/>
  <c r="F45" i="1"/>
  <c r="H45" i="1"/>
  <c r="H16" i="1"/>
  <c r="F57" i="1"/>
  <c r="H57" i="1"/>
  <c r="H15" i="1"/>
  <c r="F63" i="1"/>
  <c r="H63" i="1" s="1"/>
  <c r="C62" i="2"/>
  <c r="E62" i="2"/>
  <c r="F45" i="2"/>
  <c r="H45" i="2"/>
  <c r="C60" i="2"/>
  <c r="H8" i="2"/>
  <c r="E55" i="1"/>
  <c r="E44" i="1"/>
  <c r="F43" i="1"/>
  <c r="H44" i="1"/>
  <c r="C42" i="2"/>
  <c r="H7" i="2"/>
  <c r="F63" i="2"/>
  <c r="H63" i="2"/>
  <c r="C56" i="2"/>
  <c r="H24" i="2"/>
  <c r="H51" i="2"/>
  <c r="H51" i="1"/>
  <c r="E56" i="1"/>
  <c r="H24" i="1"/>
  <c r="H15" i="2"/>
  <c r="C48" i="2"/>
  <c r="H57" i="2"/>
  <c r="C50" i="2"/>
  <c r="E50" i="2"/>
  <c r="H16" i="2"/>
  <c r="E6" i="2"/>
  <c r="F49" i="1"/>
  <c r="H50" i="1"/>
  <c r="H8" i="1"/>
  <c r="E61" i="1"/>
  <c r="F61" i="1"/>
  <c r="H62" i="1"/>
  <c r="E61" i="2"/>
  <c r="F61" i="2"/>
  <c r="H62" i="2"/>
  <c r="E56" i="2"/>
  <c r="F55" i="2"/>
  <c r="H56" i="2"/>
  <c r="H56" i="1"/>
  <c r="F49" i="2"/>
  <c r="H50" i="2"/>
  <c r="E49" i="2"/>
  <c r="E43" i="2"/>
  <c r="F43" i="2"/>
  <c r="H44" i="2"/>
</calcChain>
</file>

<file path=xl/sharedStrings.xml><?xml version="1.0" encoding="utf-8"?>
<sst xmlns="http://schemas.openxmlformats.org/spreadsheetml/2006/main" count="72" uniqueCount="37">
  <si>
    <t>M01</t>
  </si>
  <si>
    <t>Kazanan   : 1</t>
  </si>
  <si>
    <t xml:space="preserve">Bu Turlarda Kaybedenler </t>
  </si>
  <si>
    <t>Kazanan   : 3</t>
  </si>
  <si>
    <t>1.Lig Fikstür Kadın</t>
  </si>
  <si>
    <t>ENKA</t>
  </si>
  <si>
    <t>Bye</t>
  </si>
  <si>
    <t>ERZURUM TENİS</t>
  </si>
  <si>
    <t>BATMAN PETROL</t>
  </si>
  <si>
    <t>ALAÇATI TENİS</t>
  </si>
  <si>
    <t>BÜLENT DURAN T.A</t>
  </si>
  <si>
    <t>ATK</t>
  </si>
  <si>
    <t>PLAY TENİS</t>
  </si>
  <si>
    <t>MERSİN GENÇLİK</t>
  </si>
  <si>
    <t>ANTUKA</t>
  </si>
  <si>
    <t>YEŞİLYURT S.K</t>
  </si>
  <si>
    <t>ZONGUDAK TENİS</t>
  </si>
  <si>
    <t>TED</t>
  </si>
  <si>
    <t>PLAY TENNİS</t>
  </si>
  <si>
    <t>1.Lig Fikstür Erkek</t>
  </si>
  <si>
    <t>BATMAN G.S.K</t>
  </si>
  <si>
    <t>ATİK</t>
  </si>
  <si>
    <t>METE T.K</t>
  </si>
  <si>
    <t>ENGİN ARSLAN S.K</t>
  </si>
  <si>
    <t>ALAÇATI TENİS S.K</t>
  </si>
  <si>
    <t>SAMSUN T.K</t>
  </si>
  <si>
    <t>TAÇSPOR K.</t>
  </si>
  <si>
    <t>ANTUKA S.K</t>
  </si>
  <si>
    <t>TOP SPIN T.G</t>
  </si>
  <si>
    <t>VAN TENİS K.S</t>
  </si>
  <si>
    <t>YEŞİLYURT</t>
  </si>
  <si>
    <t>ALAÇATI T.S.K</t>
  </si>
  <si>
    <t>TOPSPIN TENIS</t>
  </si>
  <si>
    <t>VAN TENİS S.K</t>
  </si>
  <si>
    <t>ALAÇATI</t>
  </si>
  <si>
    <t>YEŞİLYURT S.K.</t>
  </si>
  <si>
    <t>ZONGULDAK TENİS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</si>
</sst>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sz val="7"/>
      <name val="Arial"/>
      <family val="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left" vertical="center" wrapText="1"/>
    </xf>
    <xf numFmtId="0" fontId="5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6" fillId="2" borderId="4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1" xfId="0" applyFill="1" applyBorder="1"/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2" borderId="1" xfId="0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1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3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34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35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6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7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8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9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40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42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6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7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8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9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0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61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64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65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6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zoomScale="85" zoomScaleNormal="85" workbookViewId="0">
      <selection activeCell="X28" sqref="X28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21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19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ht="9.6" customHeight="1" x14ac:dyDescent="0.25">
      <c r="A4" s="104">
        <v>1</v>
      </c>
      <c r="B4" s="105"/>
      <c r="C4" s="111"/>
      <c r="S4" s="11"/>
      <c r="T4" s="11"/>
      <c r="U4" s="12"/>
      <c r="V4" s="12"/>
      <c r="W4" s="13"/>
      <c r="AA4" s="113"/>
      <c r="AB4" s="113"/>
      <c r="AC4" s="113"/>
      <c r="AD4" s="113"/>
      <c r="AE4" s="113"/>
      <c r="AF4" s="113"/>
      <c r="AG4" s="14"/>
      <c r="AH4" s="113"/>
      <c r="AI4" s="113"/>
    </row>
    <row r="5" spans="1:36" ht="9.6" customHeight="1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2"/>
      <c r="Y5" s="112"/>
      <c r="Z5" s="112"/>
      <c r="AA5" s="113"/>
      <c r="AB5" s="113"/>
      <c r="AC5" s="113"/>
      <c r="AD5" s="113"/>
      <c r="AE5" s="113"/>
      <c r="AF5" s="113"/>
      <c r="AG5" s="14"/>
      <c r="AH5" s="113"/>
      <c r="AI5" s="113"/>
      <c r="AJ5" s="112"/>
    </row>
    <row r="6" spans="1:36" ht="9.6" customHeight="1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2"/>
      <c r="Y6" s="112"/>
      <c r="Z6" s="112"/>
      <c r="AA6" s="113"/>
      <c r="AB6" s="113"/>
      <c r="AC6" s="113"/>
      <c r="AD6" s="113"/>
      <c r="AE6" s="113"/>
      <c r="AF6" s="113"/>
      <c r="AG6" s="14"/>
      <c r="AH6" s="113"/>
      <c r="AI6" s="113"/>
      <c r="AJ6" s="112"/>
    </row>
    <row r="7" spans="1:36" ht="9.6" customHeight="1" x14ac:dyDescent="0.25">
      <c r="A7" s="104"/>
      <c r="B7" s="108"/>
      <c r="C7" s="110" t="s">
        <v>20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 t="s">
        <v>5</v>
      </c>
      <c r="J7" s="81"/>
      <c r="S7" s="20"/>
      <c r="T7" s="20"/>
      <c r="U7" s="21"/>
      <c r="V7" s="21"/>
      <c r="W7" s="22"/>
      <c r="X7" s="112"/>
      <c r="Y7" s="112"/>
      <c r="Z7" s="112"/>
      <c r="AA7" s="113"/>
      <c r="AB7" s="113"/>
      <c r="AC7" s="113"/>
      <c r="AD7" s="113"/>
      <c r="AE7" s="113"/>
      <c r="AF7" s="113"/>
      <c r="AG7" s="14"/>
      <c r="AH7" s="113"/>
      <c r="AI7" s="113"/>
      <c r="AJ7" s="112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ATİK</v>
      </c>
      <c r="I8" s="16"/>
      <c r="J8" s="24"/>
      <c r="K8" s="25"/>
      <c r="S8" s="26"/>
      <c r="T8" s="11"/>
      <c r="U8" s="12"/>
      <c r="V8" s="12"/>
      <c r="W8" s="13"/>
      <c r="X8" s="112"/>
      <c r="Y8" s="112"/>
      <c r="Z8" s="112"/>
      <c r="AA8" s="113"/>
      <c r="AB8" s="113"/>
      <c r="AC8" s="113"/>
      <c r="AD8" s="113"/>
      <c r="AE8" s="113"/>
      <c r="AF8" s="113"/>
      <c r="AG8" s="14"/>
      <c r="AH8" s="113"/>
      <c r="AI8" s="113"/>
      <c r="AJ8" s="112"/>
    </row>
    <row r="9" spans="1:36" ht="9.6" customHeight="1" x14ac:dyDescent="0.25">
      <c r="A9" s="104"/>
      <c r="B9" s="105"/>
      <c r="C9" s="110" t="s">
        <v>21</v>
      </c>
      <c r="D9" s="106" t="str">
        <f>LEFT(D5,1)&amp;TEXT(VALUE(MID(D5,2,2))+1,"00")</f>
        <v>M02</v>
      </c>
      <c r="E9" s="15" t="str">
        <f>C7</f>
        <v>BATMAN G.S.K</v>
      </c>
      <c r="F9" s="89" t="s">
        <v>21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2"/>
      <c r="Y9" s="112"/>
      <c r="Z9" s="112"/>
      <c r="AA9" s="113"/>
      <c r="AB9" s="113"/>
      <c r="AC9" s="113"/>
      <c r="AD9" s="113"/>
      <c r="AE9" s="113"/>
      <c r="AF9" s="113"/>
      <c r="AG9" s="14"/>
      <c r="AH9" s="113"/>
      <c r="AI9" s="113"/>
      <c r="AJ9" s="112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ATİK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2"/>
      <c r="Y10" s="112"/>
      <c r="Z10" s="112"/>
      <c r="AA10" s="113"/>
      <c r="AB10" s="113"/>
      <c r="AC10" s="113"/>
      <c r="AD10" s="113"/>
      <c r="AE10" s="113"/>
      <c r="AF10" s="113"/>
      <c r="AG10" s="14"/>
      <c r="AH10" s="113"/>
      <c r="AI10" s="113"/>
      <c r="AJ10" s="112"/>
    </row>
    <row r="11" spans="1:36" ht="9.6" customHeight="1" x14ac:dyDescent="0.25">
      <c r="A11" s="104"/>
      <c r="B11" s="108"/>
      <c r="C11" s="110" t="s">
        <v>22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 t="str">
        <f>I7</f>
        <v>ENKA</v>
      </c>
      <c r="L11" s="81"/>
      <c r="M11" s="81"/>
      <c r="S11" s="11"/>
      <c r="T11" s="11"/>
      <c r="U11" s="12"/>
      <c r="V11" s="12"/>
      <c r="W11" s="13"/>
      <c r="X11" s="112"/>
      <c r="Y11" s="112"/>
      <c r="Z11" s="112"/>
      <c r="AA11" s="113"/>
      <c r="AB11" s="113"/>
      <c r="AC11" s="113"/>
      <c r="AD11" s="113"/>
      <c r="AE11" s="113"/>
      <c r="AF11" s="113"/>
      <c r="AG11" s="14"/>
      <c r="AH11" s="113"/>
      <c r="AI11" s="113"/>
      <c r="AJ11" s="112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 t="str">
        <f>I15</f>
        <v>METE T.K</v>
      </c>
      <c r="L12" s="16"/>
      <c r="M12" s="28"/>
      <c r="N12" s="29"/>
      <c r="S12" s="20"/>
      <c r="T12" s="20"/>
      <c r="U12" s="21"/>
      <c r="V12" s="21"/>
      <c r="W12" s="22"/>
      <c r="X12" s="112"/>
      <c r="Y12" s="112"/>
      <c r="Z12" s="112"/>
      <c r="AA12" s="113"/>
      <c r="AB12" s="113"/>
      <c r="AC12" s="113"/>
      <c r="AD12" s="113"/>
      <c r="AE12" s="113"/>
      <c r="AF12" s="113"/>
      <c r="AG12" s="14"/>
      <c r="AH12" s="113"/>
      <c r="AI12" s="113"/>
      <c r="AJ12" s="112"/>
    </row>
    <row r="13" spans="1:36" ht="9.6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METE T.K</v>
      </c>
      <c r="F13" s="89" t="str">
        <f>IF(C11="Bye",C13,IF(C13="Bye",C11,"Kazanan"))</f>
        <v>METE T.K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2"/>
      <c r="Y13" s="112"/>
      <c r="Z13" s="112"/>
      <c r="AA13" s="112"/>
      <c r="AB13" s="112"/>
      <c r="AH13" s="113"/>
      <c r="AI13" s="113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2"/>
      <c r="Y14" s="112"/>
      <c r="Z14" s="112"/>
      <c r="AA14" s="112"/>
      <c r="AB14" s="112"/>
      <c r="AC14" s="14"/>
      <c r="AD14" s="14"/>
      <c r="AE14" s="14"/>
      <c r="AF14" s="14"/>
      <c r="AG14" s="14"/>
      <c r="AH14" s="113"/>
      <c r="AI14" s="113"/>
    </row>
    <row r="15" spans="1:36" ht="9.6" customHeight="1" x14ac:dyDescent="0.25">
      <c r="A15" s="104"/>
      <c r="B15" s="108"/>
      <c r="C15" s="110" t="s">
        <v>23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METE T.K</v>
      </c>
      <c r="I15" s="81" t="s">
        <v>22</v>
      </c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2"/>
      <c r="Y15" s="112"/>
      <c r="Z15" s="112"/>
      <c r="AA15" s="112"/>
      <c r="AB15" s="112"/>
      <c r="AH15" s="113"/>
      <c r="AI15" s="113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ALAÇATI T.S.K</v>
      </c>
      <c r="K16" s="25"/>
      <c r="L16" s="19"/>
      <c r="M16" s="30"/>
      <c r="N16" s="29"/>
      <c r="O16" s="118"/>
      <c r="P16" s="34"/>
      <c r="Q16" s="34"/>
      <c r="R16" s="117"/>
      <c r="S16" s="26"/>
      <c r="T16" s="26"/>
      <c r="U16" s="32"/>
      <c r="V16" s="32"/>
      <c r="W16" s="33"/>
      <c r="X16" s="112"/>
      <c r="Y16" s="112"/>
      <c r="Z16" s="112"/>
      <c r="AA16" s="112"/>
      <c r="AB16" s="112"/>
      <c r="AC16" s="14"/>
      <c r="AD16" s="14"/>
      <c r="AE16" s="14"/>
      <c r="AF16" s="14"/>
      <c r="AG16" s="14"/>
      <c r="AH16" s="113"/>
      <c r="AI16" s="113"/>
    </row>
    <row r="17" spans="1:25" ht="9.6" customHeight="1" x14ac:dyDescent="0.25">
      <c r="A17" s="104"/>
      <c r="B17" s="105"/>
      <c r="C17" s="110" t="s">
        <v>24</v>
      </c>
      <c r="D17" s="106" t="str">
        <f>LEFT(D13,1)&amp;TEXT(VALUE(MID(D13,2,2))+1,"00")</f>
        <v>M04</v>
      </c>
      <c r="E17" s="15" t="str">
        <f>C15</f>
        <v>ENGİN ARSLAN S.K</v>
      </c>
      <c r="F17" s="89" t="s">
        <v>31</v>
      </c>
      <c r="G17" s="82"/>
      <c r="H17" s="15"/>
      <c r="L17" s="19"/>
      <c r="M17" s="35"/>
      <c r="N17" s="36"/>
      <c r="O17" s="118"/>
      <c r="P17" s="34"/>
      <c r="Q17" s="34"/>
      <c r="R17" s="117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ALAÇATI TENİS S.K</v>
      </c>
      <c r="G18" s="23"/>
      <c r="H18" s="23"/>
      <c r="L18" s="19"/>
      <c r="M18" s="114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25</v>
      </c>
      <c r="D19" s="23"/>
      <c r="E19" s="23"/>
      <c r="G19" s="23"/>
      <c r="H19" s="23"/>
      <c r="L19" s="19"/>
      <c r="M19" s="115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5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104"/>
      <c r="B21" s="105"/>
      <c r="C21" s="110" t="s">
        <v>15</v>
      </c>
      <c r="D21" s="106" t="str">
        <f>LEFT(D17,1)&amp;TEXT(VALUE(MID(D17,2,2))+1,"00")</f>
        <v>M05</v>
      </c>
      <c r="E21" s="15" t="str">
        <f>C19</f>
        <v>SAMSUN T.K</v>
      </c>
      <c r="F21" s="89" t="s">
        <v>30</v>
      </c>
      <c r="G21" s="81"/>
      <c r="H21" s="23"/>
      <c r="L21" s="19"/>
      <c r="M21" s="116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YEŞİLYURT S.K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104"/>
      <c r="B23" s="108"/>
      <c r="C23" s="110" t="s">
        <v>26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YEŞİLYURT</v>
      </c>
      <c r="I23" s="81" t="s">
        <v>35</v>
      </c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104"/>
      <c r="B25" s="105"/>
      <c r="C25" s="110" t="s">
        <v>27</v>
      </c>
      <c r="D25" s="106" t="str">
        <f>LEFT(D21,1)&amp;TEXT(VALUE(MID(D21,2,2))+1,"00")</f>
        <v>M06</v>
      </c>
      <c r="E25" s="15" t="str">
        <f>C23</f>
        <v>TAÇSPOR K.</v>
      </c>
      <c r="F25" s="89" t="s">
        <v>14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 S.K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28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 t="str">
        <f>I23</f>
        <v>YEŞİLYURT S.K.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9.6" customHeight="1" x14ac:dyDescent="0.25">
      <c r="A29" s="104"/>
      <c r="B29" s="105"/>
      <c r="C29" s="110" t="s">
        <v>29</v>
      </c>
      <c r="D29" s="106" t="str">
        <f>LEFT(D25,1)&amp;TEXT(VALUE(MID(D25,2,2))+1,"00")</f>
        <v>M07</v>
      </c>
      <c r="E29" s="15" t="str">
        <f>C27</f>
        <v>TOP SPIN T.G</v>
      </c>
      <c r="F29" s="89" t="s">
        <v>32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VAN TENİS K.S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9.6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TOPSPIN TENIS</v>
      </c>
      <c r="I31" s="81" t="s">
        <v>17</v>
      </c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9.6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ht="9.75" customHeight="1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G.S.K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9.75" customHeight="1" x14ac:dyDescent="0.25">
      <c r="C44" s="55" t="str">
        <f>IF(F9=C7,C9,IF(F9=C9,C7,"M2 Kaybeden"))</f>
        <v>BATMAN G.S.K</v>
      </c>
      <c r="D44" s="88"/>
      <c r="E44" s="15" t="str">
        <f>C44</f>
        <v>BATMAN G.S.K</v>
      </c>
      <c r="F44" s="61"/>
      <c r="G44" s="92" t="str">
        <f>LEFT(D61,1)&amp;TEXT(VALUE(MID(D61,2,2))+1,"00")</f>
        <v>M20</v>
      </c>
      <c r="H44" s="15" t="str">
        <f>F43</f>
        <v>BATMAN G.S.K</v>
      </c>
      <c r="I44" s="81"/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TOPSPIN TENIS</v>
      </c>
      <c r="G45" s="93"/>
      <c r="H45" s="15" t="str">
        <f>F45</f>
        <v>TOPSPIN TENIS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>
        <f>I44</f>
        <v>0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9.7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>
        <f>I50</f>
        <v>0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9.7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ENGİN ARSLAN S.K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9.75" customHeight="1" x14ac:dyDescent="0.25">
      <c r="C50" s="55" t="s">
        <v>23</v>
      </c>
      <c r="D50" s="88"/>
      <c r="E50" s="15" t="str">
        <f>C50</f>
        <v>ENGİN ARSLAN S.K</v>
      </c>
      <c r="F50" s="61"/>
      <c r="G50" s="92" t="str">
        <f>LEFT(G44,1)&amp;TEXT(VALUE(MID(G44,2,2))+1,"00")</f>
        <v>M21</v>
      </c>
      <c r="H50" s="15" t="str">
        <f>F49</f>
        <v>ENGİN ARSLAN S.K</v>
      </c>
      <c r="I50" s="81"/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9.75" customHeight="1" x14ac:dyDescent="0.25">
      <c r="C51" s="62"/>
      <c r="D51" s="15"/>
      <c r="E51" s="15"/>
      <c r="F51" s="55" t="s">
        <v>14</v>
      </c>
      <c r="G51" s="93"/>
      <c r="H51" s="15" t="str">
        <f>F51</f>
        <v>ANTUKA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9.7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25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9.75" customHeight="1" x14ac:dyDescent="0.25">
      <c r="C55" s="61"/>
      <c r="D55" s="87" t="str">
        <f>LEFT(D49,1)&amp;TEXT(VALUE(MID(D49,2,2))+1,"00")</f>
        <v>M18</v>
      </c>
      <c r="E55" s="15" t="str">
        <f>C54</f>
        <v>SAMSUN T.K</v>
      </c>
      <c r="F55" s="89" t="s">
        <v>26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9.75" customHeight="1" x14ac:dyDescent="0.25">
      <c r="C56" s="55" t="s">
        <v>26</v>
      </c>
      <c r="D56" s="88"/>
      <c r="E56" s="15" t="str">
        <f>C56</f>
        <v>TAÇSPOR K.</v>
      </c>
      <c r="F56" s="61"/>
      <c r="G56" s="92" t="str">
        <f>LEFT(G50,1)&amp;TEXT(VALUE(MID(G50,2,2))+1,"00")</f>
        <v>M22</v>
      </c>
      <c r="H56" s="15" t="str">
        <f>F55</f>
        <v>TAÇSPOR K.</v>
      </c>
      <c r="I56" s="81"/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tr">
        <f>IF(I15=F13,F17,IF(I15=F13,F17,"M10 Kaybeden"))</f>
        <v>ALAÇATI T.S.K</v>
      </c>
      <c r="G57" s="93"/>
      <c r="H57" s="15" t="str">
        <f>F57</f>
        <v>ALAÇATI T.S.K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>
        <f>I56</f>
        <v>0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">
        <v>33</v>
      </c>
      <c r="D60" s="15"/>
      <c r="E60" s="15"/>
      <c r="F60" s="62"/>
      <c r="G60" s="15"/>
      <c r="H60" s="15"/>
      <c r="I60" s="62"/>
      <c r="J60" s="84"/>
      <c r="K60" s="15">
        <f>I62</f>
        <v>0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ht="9.75" customHeight="1" x14ac:dyDescent="0.25">
      <c r="C61" s="61"/>
      <c r="D61" s="87" t="str">
        <f>LEFT(D55,1)&amp;TEXT(VALUE(MID(D55,2,2))+1,"00")</f>
        <v>M19</v>
      </c>
      <c r="E61" s="15" t="str">
        <f>C60</f>
        <v>VAN TENİS S.K</v>
      </c>
      <c r="F61" s="89" t="str">
        <f>IF(C60="Bye",C62,IF(C62="Bye",C60,"Kazanan"))</f>
        <v>VAN TENİS S.K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9.7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VAN TENİS S.K</v>
      </c>
      <c r="I62" s="81"/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ATİK</v>
      </c>
      <c r="G63" s="93"/>
      <c r="H63" s="15" t="str">
        <f>F63</f>
        <v>ATİK</v>
      </c>
      <c r="I63" s="58"/>
      <c r="J63" s="59"/>
      <c r="K63" s="59"/>
      <c r="L63" s="62"/>
      <c r="M63" s="86"/>
      <c r="N63" s="77" t="str">
        <f>L65</f>
        <v>M14 Kaybeden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62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3:20" ht="9.75" customHeight="1" x14ac:dyDescent="0.25">
      <c r="C65" s="58"/>
      <c r="D65" s="59"/>
      <c r="E65" s="59"/>
      <c r="F65" s="58"/>
      <c r="G65" s="59"/>
      <c r="H65" s="59"/>
      <c r="I65" s="58"/>
      <c r="J65" s="59"/>
      <c r="K65" s="59"/>
      <c r="L65" s="81" t="str">
        <f>IF(L27="","M14 Kaybeden",IF(L27=I23,I31,IF(L27=I31,I23,"M14 Kaybeden")))</f>
        <v>M14 Kaybeden</v>
      </c>
      <c r="M65" s="82"/>
      <c r="N65" s="63"/>
      <c r="O65" s="62"/>
      <c r="P65" s="63"/>
      <c r="Q65" s="63"/>
      <c r="R65" s="62"/>
      <c r="S65" s="62"/>
      <c r="T65" s="62"/>
    </row>
    <row r="66" spans="3:20" ht="9.75" customHeight="1" x14ac:dyDescent="0.25">
      <c r="C66" s="58"/>
      <c r="D66" s="59"/>
      <c r="E66" s="59"/>
      <c r="F66" s="58"/>
      <c r="G66" s="59"/>
      <c r="H66" s="59"/>
      <c r="I66" s="58"/>
      <c r="J66" s="59"/>
      <c r="K66" s="59"/>
      <c r="T66" s="62"/>
    </row>
  </sheetData>
  <mergeCells count="173">
    <mergeCell ref="C1:R1"/>
    <mergeCell ref="B3:B4"/>
    <mergeCell ref="C3:C4"/>
    <mergeCell ref="AJ5:AJ6"/>
    <mergeCell ref="A6:A7"/>
    <mergeCell ref="B7:B8"/>
    <mergeCell ref="C7:C8"/>
    <mergeCell ref="G7:G8"/>
    <mergeCell ref="I7:J7"/>
    <mergeCell ref="AI5:AI6"/>
    <mergeCell ref="A4:A5"/>
    <mergeCell ref="AA3:AF3"/>
    <mergeCell ref="AE4:AF4"/>
    <mergeCell ref="AH4:AI4"/>
    <mergeCell ref="AI7:AI8"/>
    <mergeCell ref="AJ7:AJ8"/>
    <mergeCell ref="AA5:AA6"/>
    <mergeCell ref="AB5:AB6"/>
    <mergeCell ref="AA4:AB4"/>
    <mergeCell ref="AC4:AD4"/>
    <mergeCell ref="AC5:AC6"/>
    <mergeCell ref="AD5:AD6"/>
    <mergeCell ref="AE5:AE6"/>
    <mergeCell ref="AF5:AF6"/>
    <mergeCell ref="B5:B6"/>
    <mergeCell ref="C5:C6"/>
    <mergeCell ref="D5:D6"/>
    <mergeCell ref="AE7:AE8"/>
    <mergeCell ref="AH5:AH6"/>
    <mergeCell ref="AF7:AF8"/>
    <mergeCell ref="AH7:AH8"/>
    <mergeCell ref="Z5:Z6"/>
    <mergeCell ref="F5:G5"/>
    <mergeCell ref="X5:X6"/>
    <mergeCell ref="Y5:Y6"/>
    <mergeCell ref="AC9:AC10"/>
    <mergeCell ref="AD9:AD10"/>
    <mergeCell ref="X7:X8"/>
    <mergeCell ref="Y7:Y8"/>
    <mergeCell ref="Z7:Z8"/>
    <mergeCell ref="AA7:AA8"/>
    <mergeCell ref="AJ9:AJ10"/>
    <mergeCell ref="A10:A11"/>
    <mergeCell ref="B11:B12"/>
    <mergeCell ref="C11:C12"/>
    <mergeCell ref="J11:J12"/>
    <mergeCell ref="L11:M11"/>
    <mergeCell ref="F9:G9"/>
    <mergeCell ref="X9:X10"/>
    <mergeCell ref="AD7:AD8"/>
    <mergeCell ref="AE9:AE10"/>
    <mergeCell ref="A8:A9"/>
    <mergeCell ref="B9:B10"/>
    <mergeCell ref="C9:C10"/>
    <mergeCell ref="D9:D10"/>
    <mergeCell ref="AA9:AA10"/>
    <mergeCell ref="AB9:AB10"/>
    <mergeCell ref="AF9:AF10"/>
    <mergeCell ref="AH9:AH10"/>
    <mergeCell ref="AI9:AI10"/>
    <mergeCell ref="AJ11:AJ12"/>
    <mergeCell ref="Y9:Y10"/>
    <mergeCell ref="Z9:Z10"/>
    <mergeCell ref="AB7:AB8"/>
    <mergeCell ref="AC7:AC8"/>
    <mergeCell ref="A14:A15"/>
    <mergeCell ref="B15:B16"/>
    <mergeCell ref="C15:C16"/>
    <mergeCell ref="G15:G16"/>
    <mergeCell ref="AC11:AD12"/>
    <mergeCell ref="AE11:AF12"/>
    <mergeCell ref="AI13:AI14"/>
    <mergeCell ref="A12:A13"/>
    <mergeCell ref="B13:B14"/>
    <mergeCell ref="C13:C14"/>
    <mergeCell ref="D13:D14"/>
    <mergeCell ref="F13:G13"/>
    <mergeCell ref="X13:X14"/>
    <mergeCell ref="Z13:Z14"/>
    <mergeCell ref="AA13:AA14"/>
    <mergeCell ref="X11:Y12"/>
    <mergeCell ref="Z11:Z12"/>
    <mergeCell ref="AA11:AB12"/>
    <mergeCell ref="AH11:AI12"/>
    <mergeCell ref="AB13:AB14"/>
    <mergeCell ref="AH13:AH14"/>
    <mergeCell ref="AI15:AI16"/>
    <mergeCell ref="A16:A17"/>
    <mergeCell ref="C21:C22"/>
    <mergeCell ref="B17:B18"/>
    <mergeCell ref="C17:C18"/>
    <mergeCell ref="D17:D18"/>
    <mergeCell ref="F17:G17"/>
    <mergeCell ref="Y13:Y14"/>
    <mergeCell ref="AA15:AA16"/>
    <mergeCell ref="AB15:AB16"/>
    <mergeCell ref="AH15:AH16"/>
    <mergeCell ref="D21:D22"/>
    <mergeCell ref="F21:G21"/>
    <mergeCell ref="A22:A23"/>
    <mergeCell ref="A18:A19"/>
    <mergeCell ref="M18:M21"/>
    <mergeCell ref="Y15:Y16"/>
    <mergeCell ref="Z15:Z16"/>
    <mergeCell ref="I15:J15"/>
    <mergeCell ref="R16:R17"/>
    <mergeCell ref="O16:O17"/>
    <mergeCell ref="C25:C26"/>
    <mergeCell ref="J27:J28"/>
    <mergeCell ref="X15:X16"/>
    <mergeCell ref="B19:B20"/>
    <mergeCell ref="C19:C20"/>
    <mergeCell ref="A20:A21"/>
    <mergeCell ref="B21:B22"/>
    <mergeCell ref="D25:D26"/>
    <mergeCell ref="B23:B24"/>
    <mergeCell ref="C23:C24"/>
    <mergeCell ref="G23:G24"/>
    <mergeCell ref="I23:J23"/>
    <mergeCell ref="F29:G29"/>
    <mergeCell ref="A28:A29"/>
    <mergeCell ref="B29:B30"/>
    <mergeCell ref="D29:D30"/>
    <mergeCell ref="F25:G25"/>
    <mergeCell ref="A26:A27"/>
    <mergeCell ref="B27:B28"/>
    <mergeCell ref="P34:P35"/>
    <mergeCell ref="C29:C30"/>
    <mergeCell ref="C33:C34"/>
    <mergeCell ref="D33:D34"/>
    <mergeCell ref="C31:C32"/>
    <mergeCell ref="G31:G32"/>
    <mergeCell ref="I31:J31"/>
    <mergeCell ref="F33:G33"/>
    <mergeCell ref="A30:A31"/>
    <mergeCell ref="B31:B32"/>
    <mergeCell ref="A32:A33"/>
    <mergeCell ref="B33:B34"/>
    <mergeCell ref="A34:A35"/>
    <mergeCell ref="L27:M27"/>
    <mergeCell ref="C27:C28"/>
    <mergeCell ref="A24:A25"/>
    <mergeCell ref="B25:B26"/>
    <mergeCell ref="R34:R35"/>
    <mergeCell ref="S34:S35"/>
    <mergeCell ref="C38:R39"/>
    <mergeCell ref="D49:D50"/>
    <mergeCell ref="F49:G49"/>
    <mergeCell ref="G50:G51"/>
    <mergeCell ref="I50:J50"/>
    <mergeCell ref="O50:P50"/>
    <mergeCell ref="D43:D44"/>
    <mergeCell ref="F43:G43"/>
    <mergeCell ref="M50:M51"/>
    <mergeCell ref="G44:G45"/>
    <mergeCell ref="I44:J44"/>
    <mergeCell ref="J47:J48"/>
    <mergeCell ref="L47:M47"/>
    <mergeCell ref="L65:M65"/>
    <mergeCell ref="J59:J60"/>
    <mergeCell ref="L59:M59"/>
    <mergeCell ref="M62:M63"/>
    <mergeCell ref="L53:M53"/>
    <mergeCell ref="D55:D56"/>
    <mergeCell ref="F55:G55"/>
    <mergeCell ref="P55:P56"/>
    <mergeCell ref="G56:G57"/>
    <mergeCell ref="I56:J56"/>
    <mergeCell ref="D61:D62"/>
    <mergeCell ref="F61:G61"/>
    <mergeCell ref="G62:G63"/>
    <mergeCell ref="I62:J62"/>
    <mergeCell ref="O62:P62"/>
  </mergeCells>
  <phoneticPr fontId="0" type="noConversion"/>
  <dataValidations count="8">
    <dataValidation type="list" allowBlank="1" showInputMessage="1" showErrorMessage="1" sqref="L11 L65494">
      <formula1>$K$11:$K$12</formula1>
    </dataValidation>
    <dataValidation type="list" allowBlank="1" showInputMessage="1" showErrorMessage="1" sqref="L27 L65510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 O65502">
      <formula1>$N$19:$N$20</formula1>
    </dataValidation>
    <dataValidation type="list" allowBlank="1" showInputMessage="1" showErrorMessage="1" sqref="O50 O65533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 L65529:L65530">
      <formula1>$K$47:$K$48</formula1>
    </dataValidation>
  </dataValidations>
  <pageMargins left="1" right="1" top="1" bottom="1" header="0.5" footer="0.5"/>
  <pageSetup scale="9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tabSelected="1" zoomScale="70" zoomScaleNormal="70" workbookViewId="0">
      <selection activeCell="AC59" sqref="AC59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18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x14ac:dyDescent="0.25">
      <c r="A4" s="104">
        <v>1</v>
      </c>
      <c r="B4" s="105"/>
      <c r="C4" s="111"/>
      <c r="S4" s="11"/>
      <c r="T4" s="11"/>
      <c r="U4" s="12"/>
      <c r="V4" s="12"/>
      <c r="W4" s="13"/>
      <c r="AA4" s="113"/>
      <c r="AB4" s="113"/>
      <c r="AC4" s="113"/>
      <c r="AD4" s="113"/>
      <c r="AE4" s="113"/>
      <c r="AF4" s="113"/>
      <c r="AG4" s="14"/>
      <c r="AH4" s="113"/>
      <c r="AI4" s="113"/>
    </row>
    <row r="5" spans="1:36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2"/>
      <c r="Y5" s="112"/>
      <c r="Z5" s="112"/>
      <c r="AA5" s="113"/>
      <c r="AB5" s="113"/>
      <c r="AC5" s="113"/>
      <c r="AD5" s="113"/>
      <c r="AE5" s="113"/>
      <c r="AF5" s="113"/>
      <c r="AG5" s="14"/>
      <c r="AH5" s="113"/>
      <c r="AI5" s="113"/>
      <c r="AJ5" s="112"/>
    </row>
    <row r="6" spans="1:36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2"/>
      <c r="Y6" s="112"/>
      <c r="Z6" s="112"/>
      <c r="AA6" s="113"/>
      <c r="AB6" s="113"/>
      <c r="AC6" s="113"/>
      <c r="AD6" s="113"/>
      <c r="AE6" s="113"/>
      <c r="AF6" s="113"/>
      <c r="AG6" s="14"/>
      <c r="AH6" s="113"/>
      <c r="AI6" s="113"/>
      <c r="AJ6" s="112"/>
    </row>
    <row r="7" spans="1:36" ht="21" customHeight="1" x14ac:dyDescent="0.25">
      <c r="A7" s="104"/>
      <c r="B7" s="108"/>
      <c r="C7" s="110" t="s">
        <v>7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 t="s">
        <v>5</v>
      </c>
      <c r="J7" s="81"/>
      <c r="S7" s="20"/>
      <c r="T7" s="20"/>
      <c r="U7" s="21"/>
      <c r="V7" s="21"/>
      <c r="W7" s="22"/>
      <c r="X7" s="112"/>
      <c r="Y7" s="112"/>
      <c r="Z7" s="112"/>
      <c r="AA7" s="113"/>
      <c r="AB7" s="113"/>
      <c r="AC7" s="113"/>
      <c r="AD7" s="113"/>
      <c r="AE7" s="113"/>
      <c r="AF7" s="113"/>
      <c r="AG7" s="14"/>
      <c r="AH7" s="113"/>
      <c r="AI7" s="113"/>
      <c r="AJ7" s="112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ERZURUM TENİS</v>
      </c>
      <c r="I8" s="16"/>
      <c r="J8" s="24"/>
      <c r="K8" s="25"/>
      <c r="S8" s="26"/>
      <c r="T8" s="11"/>
      <c r="U8" s="12"/>
      <c r="V8" s="12"/>
      <c r="W8" s="13"/>
      <c r="X8" s="112"/>
      <c r="Y8" s="112"/>
      <c r="Z8" s="112"/>
      <c r="AA8" s="113"/>
      <c r="AB8" s="113"/>
      <c r="AC8" s="113"/>
      <c r="AD8" s="113"/>
      <c r="AE8" s="113"/>
      <c r="AF8" s="113"/>
      <c r="AG8" s="14"/>
      <c r="AH8" s="113"/>
      <c r="AI8" s="113"/>
      <c r="AJ8" s="112"/>
    </row>
    <row r="9" spans="1:36" ht="14.25" customHeight="1" x14ac:dyDescent="0.25">
      <c r="A9" s="104"/>
      <c r="B9" s="105"/>
      <c r="C9" s="110" t="s">
        <v>8</v>
      </c>
      <c r="D9" s="106" t="str">
        <f>LEFT(D5,1)&amp;TEXT(VALUE(MID(D5,2,2))+1,"00")</f>
        <v>M02</v>
      </c>
      <c r="E9" s="15" t="str">
        <f>C7</f>
        <v>ERZURUM TENİS</v>
      </c>
      <c r="F9" s="89" t="s">
        <v>7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2"/>
      <c r="Y9" s="112"/>
      <c r="Z9" s="112"/>
      <c r="AA9" s="113"/>
      <c r="AB9" s="113"/>
      <c r="AC9" s="113"/>
      <c r="AD9" s="113"/>
      <c r="AE9" s="113"/>
      <c r="AF9" s="113"/>
      <c r="AG9" s="14"/>
      <c r="AH9" s="113"/>
      <c r="AI9" s="113"/>
      <c r="AJ9" s="112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BATMAN PETROL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2"/>
      <c r="Y10" s="112"/>
      <c r="Z10" s="112"/>
      <c r="AA10" s="113"/>
      <c r="AB10" s="113"/>
      <c r="AC10" s="113"/>
      <c r="AD10" s="113"/>
      <c r="AE10" s="113"/>
      <c r="AF10" s="113"/>
      <c r="AG10" s="14"/>
      <c r="AH10" s="113"/>
      <c r="AI10" s="113"/>
      <c r="AJ10" s="112"/>
    </row>
    <row r="11" spans="1:36" ht="9.6" customHeight="1" x14ac:dyDescent="0.25">
      <c r="A11" s="104"/>
      <c r="B11" s="108"/>
      <c r="C11" s="110" t="s">
        <v>9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 t="str">
        <f>I7</f>
        <v>ENKA</v>
      </c>
      <c r="L11" s="81"/>
      <c r="M11" s="81"/>
      <c r="S11" s="11"/>
      <c r="T11" s="11"/>
      <c r="U11" s="12"/>
      <c r="V11" s="12"/>
      <c r="W11" s="13"/>
      <c r="X11" s="112"/>
      <c r="Y11" s="112"/>
      <c r="Z11" s="112"/>
      <c r="AA11" s="113"/>
      <c r="AB11" s="113"/>
      <c r="AC11" s="113"/>
      <c r="AD11" s="113"/>
      <c r="AE11" s="113"/>
      <c r="AF11" s="113"/>
      <c r="AG11" s="14"/>
      <c r="AH11" s="113"/>
      <c r="AI11" s="113"/>
      <c r="AJ11" s="112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 t="str">
        <f>I15</f>
        <v>ALAÇATI</v>
      </c>
      <c r="L12" s="16"/>
      <c r="M12" s="28"/>
      <c r="N12" s="29"/>
      <c r="S12" s="20"/>
      <c r="T12" s="20"/>
      <c r="U12" s="21"/>
      <c r="V12" s="21"/>
      <c r="W12" s="22"/>
      <c r="X12" s="112"/>
      <c r="Y12" s="112"/>
      <c r="Z12" s="112"/>
      <c r="AA12" s="113"/>
      <c r="AB12" s="113"/>
      <c r="AC12" s="113"/>
      <c r="AD12" s="113"/>
      <c r="AE12" s="113"/>
      <c r="AF12" s="113"/>
      <c r="AG12" s="14"/>
      <c r="AH12" s="113"/>
      <c r="AI12" s="113"/>
      <c r="AJ12" s="112"/>
    </row>
    <row r="13" spans="1:36" ht="12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ALAÇATI TENİS</v>
      </c>
      <c r="F13" s="89" t="str">
        <f>IF(C11="Bye",C13,IF(C13="Bye",C11,"Kazanan"))</f>
        <v>ALAÇATI TENİS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2"/>
      <c r="Y13" s="112"/>
      <c r="Z13" s="112"/>
      <c r="AA13" s="112"/>
      <c r="AB13" s="112"/>
      <c r="AH13" s="113"/>
      <c r="AI13" s="113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2"/>
      <c r="Y14" s="112"/>
      <c r="Z14" s="112"/>
      <c r="AA14" s="112"/>
      <c r="AB14" s="112"/>
      <c r="AC14" s="14"/>
      <c r="AD14" s="14"/>
      <c r="AE14" s="14"/>
      <c r="AF14" s="14"/>
      <c r="AG14" s="14"/>
      <c r="AH14" s="113"/>
      <c r="AI14" s="113"/>
    </row>
    <row r="15" spans="1:36" ht="14.25" customHeight="1" x14ac:dyDescent="0.25">
      <c r="A15" s="104"/>
      <c r="B15" s="108"/>
      <c r="C15" s="110" t="s">
        <v>10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ALAÇATI TENİS</v>
      </c>
      <c r="I15" s="81" t="s">
        <v>34</v>
      </c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2"/>
      <c r="Y15" s="112"/>
      <c r="Z15" s="112"/>
      <c r="AA15" s="112"/>
      <c r="AB15" s="112"/>
      <c r="AH15" s="113"/>
      <c r="AI15" s="113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ATK</v>
      </c>
      <c r="K16" s="25"/>
      <c r="L16" s="19"/>
      <c r="M16" s="30"/>
      <c r="N16" s="29"/>
      <c r="O16" s="118"/>
      <c r="P16" s="34"/>
      <c r="Q16" s="34"/>
      <c r="R16" s="117"/>
      <c r="S16" s="26"/>
      <c r="T16" s="26"/>
      <c r="U16" s="32"/>
      <c r="V16" s="32"/>
      <c r="W16" s="33"/>
      <c r="X16" s="112"/>
      <c r="Y16" s="112"/>
      <c r="Z16" s="112"/>
      <c r="AA16" s="112"/>
      <c r="AB16" s="112"/>
      <c r="AC16" s="14"/>
      <c r="AD16" s="14"/>
      <c r="AE16" s="14"/>
      <c r="AF16" s="14"/>
      <c r="AG16" s="14"/>
      <c r="AH16" s="113"/>
      <c r="AI16" s="113"/>
    </row>
    <row r="17" spans="1:25" ht="12" customHeight="1" x14ac:dyDescent="0.25">
      <c r="A17" s="104"/>
      <c r="B17" s="105"/>
      <c r="C17" s="110" t="s">
        <v>11</v>
      </c>
      <c r="D17" s="106" t="str">
        <f>LEFT(D13,1)&amp;TEXT(VALUE(MID(D13,2,2))+1,"00")</f>
        <v>M04</v>
      </c>
      <c r="E17" s="15" t="str">
        <f>C15</f>
        <v>BÜLENT DURAN T.A</v>
      </c>
      <c r="F17" s="89" t="s">
        <v>11</v>
      </c>
      <c r="G17" s="82"/>
      <c r="H17" s="15"/>
      <c r="L17" s="19"/>
      <c r="M17" s="35"/>
      <c r="N17" s="36"/>
      <c r="O17" s="118"/>
      <c r="P17" s="34"/>
      <c r="Q17" s="34"/>
      <c r="R17" s="117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ATK</v>
      </c>
      <c r="G18" s="23"/>
      <c r="H18" s="23"/>
      <c r="L18" s="19"/>
      <c r="M18" s="114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12</v>
      </c>
      <c r="D19" s="23"/>
      <c r="E19" s="23"/>
      <c r="G19" s="23"/>
      <c r="H19" s="23"/>
      <c r="L19" s="19"/>
      <c r="M19" s="115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5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13.5" customHeight="1" x14ac:dyDescent="0.25">
      <c r="A21" s="104"/>
      <c r="B21" s="105"/>
      <c r="C21" s="110" t="s">
        <v>13</v>
      </c>
      <c r="D21" s="106" t="str">
        <f>LEFT(D17,1)&amp;TEXT(VALUE(MID(D17,2,2))+1,"00")</f>
        <v>M05</v>
      </c>
      <c r="E21" s="15" t="str">
        <f>C19</f>
        <v>PLAY TENİS</v>
      </c>
      <c r="F21" s="89" t="s">
        <v>18</v>
      </c>
      <c r="G21" s="81"/>
      <c r="H21" s="23"/>
      <c r="L21" s="19"/>
      <c r="M21" s="116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MERSİN GENÇLİK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14.25" customHeight="1" x14ac:dyDescent="0.25">
      <c r="A23" s="104"/>
      <c r="B23" s="108"/>
      <c r="C23" s="110" t="s">
        <v>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PLAY TENNİS</v>
      </c>
      <c r="I23" s="81" t="s">
        <v>12</v>
      </c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13.5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14.25" customHeight="1" x14ac:dyDescent="0.25">
      <c r="A25" s="104"/>
      <c r="B25" s="105"/>
      <c r="C25" s="110" t="s">
        <v>14</v>
      </c>
      <c r="D25" s="106" t="str">
        <f>LEFT(D21,1)&amp;TEXT(VALUE(MID(D21,2,2))+1,"00")</f>
        <v>M06</v>
      </c>
      <c r="E25" s="15" t="str">
        <f>C23</f>
        <v>Bye</v>
      </c>
      <c r="F25" s="89" t="str">
        <f>IF(C23="Bye",C25,IF(C25="Bye",C23,"Kazanan"))</f>
        <v>ANTUKA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15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 t="str">
        <f>I23</f>
        <v>PLAY TENİS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12" customHeight="1" x14ac:dyDescent="0.25">
      <c r="A29" s="104"/>
      <c r="B29" s="105"/>
      <c r="C29" s="110" t="s">
        <v>16</v>
      </c>
      <c r="D29" s="106" t="str">
        <f>LEFT(D25,1)&amp;TEXT(VALUE(MID(D25,2,2))+1,"00")</f>
        <v>M07</v>
      </c>
      <c r="E29" s="15" t="str">
        <f>C27</f>
        <v>YEŞİLYURT S.K</v>
      </c>
      <c r="F29" s="89" t="s">
        <v>15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ZONGUDAK TENİS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14.25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YEŞİLYURT S.K</v>
      </c>
      <c r="I31" s="81" t="s">
        <v>17</v>
      </c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15.75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14.25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12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PETROL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16.5" customHeight="1" x14ac:dyDescent="0.25">
      <c r="C44" s="55" t="str">
        <f>IF(F9=C7,C9,IF(F9=C9,C7,"M2 Kaybeden"))</f>
        <v>BATMAN PETROL</v>
      </c>
      <c r="D44" s="88"/>
      <c r="E44" s="15" t="str">
        <f>C44</f>
        <v>BATMAN PETROL</v>
      </c>
      <c r="F44" s="61"/>
      <c r="G44" s="92" t="str">
        <f>LEFT(D61,1)&amp;TEXT(VALUE(MID(D61,2,2))+1,"00")</f>
        <v>M20</v>
      </c>
      <c r="H44" s="15" t="str">
        <f>F43</f>
        <v>BATMAN PETROL</v>
      </c>
      <c r="I44" s="81" t="s">
        <v>30</v>
      </c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YEŞİLYURT S.K</v>
      </c>
      <c r="G45" s="93"/>
      <c r="H45" s="15" t="str">
        <f>F45</f>
        <v>YEŞİLYURT S.K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 t="str">
        <f>I44</f>
        <v>YEŞİLYURT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14.2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 t="str">
        <f>I50</f>
        <v>ANTUKA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17.2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BÜLENT DURAN T.A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14.25" customHeight="1" x14ac:dyDescent="0.25">
      <c r="C50" s="55" t="str">
        <f>IF(F17=C15,C17,IF(F17=C17,C15,"M4 Kaybeden"))</f>
        <v>BÜLENT DURAN T.A</v>
      </c>
      <c r="D50" s="88"/>
      <c r="E50" s="15" t="str">
        <f>C50</f>
        <v>BÜLENT DURAN T.A</v>
      </c>
      <c r="F50" s="61"/>
      <c r="G50" s="92" t="str">
        <f>LEFT(G44,1)&amp;TEXT(VALUE(MID(G44,2,2))+1,"00")</f>
        <v>M21</v>
      </c>
      <c r="H50" s="15" t="str">
        <f>F49</f>
        <v>BÜLENT DURAN T.A</v>
      </c>
      <c r="I50" s="81" t="s">
        <v>14</v>
      </c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12" customHeight="1" x14ac:dyDescent="0.25">
      <c r="C51" s="62"/>
      <c r="D51" s="15"/>
      <c r="E51" s="15"/>
      <c r="F51" s="55" t="s">
        <v>14</v>
      </c>
      <c r="G51" s="93"/>
      <c r="H51" s="15" t="str">
        <f>F51</f>
        <v>ANTUKA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14.2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13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14.25" customHeight="1" x14ac:dyDescent="0.25">
      <c r="C55" s="61"/>
      <c r="D55" s="87" t="str">
        <f>LEFT(D49,1)&amp;TEXT(VALUE(MID(D49,2,2))+1,"00")</f>
        <v>M18</v>
      </c>
      <c r="E55" s="15" t="str">
        <f>C54</f>
        <v>MERSİN GENÇLİK</v>
      </c>
      <c r="F55" s="89" t="str">
        <f>IF(C54="Bye",C56,IF(C56="Bye",C54,"Kazanan"))</f>
        <v>MERSİN GENÇLİK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12" customHeight="1" x14ac:dyDescent="0.25">
      <c r="C56" s="55" t="str">
        <f>IF(F25=C23,C25,IF(F25=C25,C23,"M6 Kaybeden"))</f>
        <v>Bye</v>
      </c>
      <c r="D56" s="88"/>
      <c r="E56" s="15" t="str">
        <f>C56</f>
        <v>Bye</v>
      </c>
      <c r="F56" s="61"/>
      <c r="G56" s="92" t="str">
        <f>LEFT(G50,1)&amp;TEXT(VALUE(MID(G50,2,2))+1,"00")</f>
        <v>M22</v>
      </c>
      <c r="H56" s="15" t="str">
        <f>F55</f>
        <v>MERSİN GENÇLİK</v>
      </c>
      <c r="I56" s="81" t="s">
        <v>11</v>
      </c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">
        <v>11</v>
      </c>
      <c r="G57" s="93"/>
      <c r="H57" s="15" t="str">
        <f>F57</f>
        <v>ATK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 t="str">
        <f>I56</f>
        <v>ATK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tr">
        <f>IF(F29=C27,C29,IF(F29=C29,C27,"M7 Kaybeden"))</f>
        <v>ZONGUDAK TENİS</v>
      </c>
      <c r="D60" s="15"/>
      <c r="E60" s="15"/>
      <c r="F60" s="62"/>
      <c r="G60" s="15"/>
      <c r="H60" s="15"/>
      <c r="I60" s="62"/>
      <c r="J60" s="84"/>
      <c r="K60" s="15" t="str">
        <f>I62</f>
        <v>ZONGULDAK TENİS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x14ac:dyDescent="0.25">
      <c r="C61" s="61"/>
      <c r="D61" s="87" t="str">
        <f>LEFT(D55,1)&amp;TEXT(VALUE(MID(D55,2,2))+1,"00")</f>
        <v>M19</v>
      </c>
      <c r="E61" s="15" t="str">
        <f>C60</f>
        <v>ZONGUDAK TENİS</v>
      </c>
      <c r="F61" s="89" t="str">
        <f>IF(C60="Bye",C62,IF(C62="Bye",C60,"Kazanan"))</f>
        <v>ZONGUDAK TENİS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1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ZONGUDAK TENİS</v>
      </c>
      <c r="I62" s="81" t="s">
        <v>36</v>
      </c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ERZURUM TENİS</v>
      </c>
      <c r="G63" s="93"/>
      <c r="H63" s="15" t="str">
        <f>F63</f>
        <v>ERZURUM TENİS</v>
      </c>
      <c r="I63" s="58"/>
      <c r="J63" s="59"/>
      <c r="K63" s="59"/>
      <c r="L63" s="62"/>
      <c r="M63" s="86"/>
      <c r="N63" s="77" t="e">
        <f>#REF!</f>
        <v>#REF!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80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12:13" x14ac:dyDescent="0.25">
      <c r="L65" s="81" t="str">
        <f>IF(L27="","M14 Kaybeden",IF(L27=I23,I31,IF(L27=I31,I23,"M14 Kaybeden")))</f>
        <v>M14 Kaybeden</v>
      </c>
      <c r="M65" s="82"/>
    </row>
  </sheetData>
  <mergeCells count="173">
    <mergeCell ref="C1:R1"/>
    <mergeCell ref="B3:B4"/>
    <mergeCell ref="C3:C4"/>
    <mergeCell ref="AA3:AF3"/>
    <mergeCell ref="AE4:AF4"/>
    <mergeCell ref="AH4:AI4"/>
    <mergeCell ref="AA5:AA6"/>
    <mergeCell ref="AB5:AB6"/>
    <mergeCell ref="AA4:AB4"/>
    <mergeCell ref="AC4:AD4"/>
    <mergeCell ref="AC5:AC6"/>
    <mergeCell ref="AD5:AD6"/>
    <mergeCell ref="Z5:Z6"/>
    <mergeCell ref="AE5:AE6"/>
    <mergeCell ref="AF5:AF6"/>
    <mergeCell ref="B5:B6"/>
    <mergeCell ref="C5:C6"/>
    <mergeCell ref="D5:D6"/>
    <mergeCell ref="F5:G5"/>
    <mergeCell ref="X5:X6"/>
    <mergeCell ref="Y5:Y6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Y9:Y10"/>
    <mergeCell ref="AH5:AH6"/>
    <mergeCell ref="AI5:AI6"/>
    <mergeCell ref="A4:A5"/>
    <mergeCell ref="AI9:AI10"/>
    <mergeCell ref="AD7:AD8"/>
    <mergeCell ref="AE7:AE8"/>
    <mergeCell ref="X7:X8"/>
    <mergeCell ref="Y7:Y8"/>
    <mergeCell ref="AF9:AF10"/>
    <mergeCell ref="AH9:AH10"/>
    <mergeCell ref="AB9:AB10"/>
    <mergeCell ref="AC9:AC10"/>
    <mergeCell ref="AD9:AD10"/>
    <mergeCell ref="D9:D10"/>
    <mergeCell ref="Z9:Z10"/>
    <mergeCell ref="AA9:AA10"/>
    <mergeCell ref="F9:G9"/>
    <mergeCell ref="Z7:Z8"/>
    <mergeCell ref="AA7:AA8"/>
    <mergeCell ref="AJ9:AJ10"/>
    <mergeCell ref="A14:A15"/>
    <mergeCell ref="B15:B16"/>
    <mergeCell ref="C15:C16"/>
    <mergeCell ref="G15:G16"/>
    <mergeCell ref="AB7:AB8"/>
    <mergeCell ref="AC7:AC8"/>
    <mergeCell ref="A10:A11"/>
    <mergeCell ref="B11:B12"/>
    <mergeCell ref="C11:C12"/>
    <mergeCell ref="J11:J12"/>
    <mergeCell ref="I15:J15"/>
    <mergeCell ref="AE9:AE10"/>
    <mergeCell ref="AB15:AB16"/>
    <mergeCell ref="Y15:Y16"/>
    <mergeCell ref="Z15:Z16"/>
    <mergeCell ref="AA15:AA16"/>
    <mergeCell ref="X11:Y12"/>
    <mergeCell ref="Z11:Z12"/>
    <mergeCell ref="X9:X10"/>
    <mergeCell ref="AE11:AF12"/>
    <mergeCell ref="A8:A9"/>
    <mergeCell ref="B9:B10"/>
    <mergeCell ref="C9:C10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AH11:AI12"/>
    <mergeCell ref="AB13:AB14"/>
    <mergeCell ref="AH13:AH14"/>
    <mergeCell ref="AI13:AI14"/>
    <mergeCell ref="AA11:AB12"/>
    <mergeCell ref="AC11:AD12"/>
    <mergeCell ref="L11:M11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X15:X16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F25:G25"/>
    <mergeCell ref="J27:J28"/>
    <mergeCell ref="C33:C34"/>
    <mergeCell ref="D33:D34"/>
    <mergeCell ref="F33:G33"/>
    <mergeCell ref="B23:B24"/>
    <mergeCell ref="C23:C24"/>
    <mergeCell ref="G23:G24"/>
    <mergeCell ref="I23:J23"/>
    <mergeCell ref="A24:A25"/>
    <mergeCell ref="B25:B26"/>
    <mergeCell ref="C25:C26"/>
    <mergeCell ref="D25:D26"/>
    <mergeCell ref="A26:A27"/>
    <mergeCell ref="B27:B28"/>
    <mergeCell ref="C27:C28"/>
    <mergeCell ref="A34:A35"/>
    <mergeCell ref="B33:B34"/>
    <mergeCell ref="S34:S35"/>
    <mergeCell ref="L27:M27"/>
    <mergeCell ref="A28:A29"/>
    <mergeCell ref="B29:B30"/>
    <mergeCell ref="C29:C30"/>
    <mergeCell ref="D29:D30"/>
    <mergeCell ref="A30:A31"/>
    <mergeCell ref="B31:B32"/>
    <mergeCell ref="C31:C32"/>
    <mergeCell ref="G31:G32"/>
    <mergeCell ref="I31:J31"/>
    <mergeCell ref="A32:A33"/>
    <mergeCell ref="C38:R39"/>
    <mergeCell ref="F29:G29"/>
    <mergeCell ref="J47:J48"/>
    <mergeCell ref="L47:M47"/>
    <mergeCell ref="D49:D50"/>
    <mergeCell ref="F49:G49"/>
    <mergeCell ref="G50:G51"/>
    <mergeCell ref="I50:J50"/>
    <mergeCell ref="M50:M51"/>
    <mergeCell ref="P34:P35"/>
    <mergeCell ref="R34:R35"/>
    <mergeCell ref="O50:P50"/>
    <mergeCell ref="L53:M53"/>
    <mergeCell ref="D55:D56"/>
    <mergeCell ref="F55:G55"/>
    <mergeCell ref="P55:P56"/>
    <mergeCell ref="G56:G57"/>
    <mergeCell ref="I56:J56"/>
    <mergeCell ref="D43:D44"/>
    <mergeCell ref="F43:G43"/>
    <mergeCell ref="G44:G45"/>
    <mergeCell ref="I44:J44"/>
    <mergeCell ref="L65:M65"/>
    <mergeCell ref="O62:P62"/>
    <mergeCell ref="J59:J60"/>
    <mergeCell ref="L59:M59"/>
    <mergeCell ref="D61:D62"/>
    <mergeCell ref="F61:G61"/>
    <mergeCell ref="G62:G63"/>
    <mergeCell ref="I62:J62"/>
    <mergeCell ref="M62:M63"/>
  </mergeCells>
  <phoneticPr fontId="0" type="noConversion"/>
  <dataValidations count="10">
    <dataValidation type="list" allowBlank="1" showInputMessage="1" showErrorMessage="1" sqref="L11 L65462">
      <formula1>$K$11:$K$12</formula1>
    </dataValidation>
    <dataValidation type="list" allowBlank="1" showInputMessage="1" showErrorMessage="1" sqref="L27 L65478">
      <formula1>$K$27:$K$28</formula1>
    </dataValidation>
    <dataValidation type="list" allowBlank="1" showInputMessage="1" showErrorMessage="1" sqref="L59 L65510">
      <formula1>$K$59:$K$60</formula1>
    </dataValidation>
    <dataValidation type="list" allowBlank="1" showInputMessage="1" showErrorMessage="1" sqref="O19 O65470">
      <formula1>$N$19:$N$20</formula1>
    </dataValidation>
    <dataValidation type="list" allowBlank="1" showInputMessage="1" showErrorMessage="1" sqref="O50 O65501">
      <formula1>$N$50:$N$51</formula1>
    </dataValidation>
    <dataValidation type="list" allowBlank="1" showInputMessage="1" showErrorMessage="1" sqref="O62 O65513">
      <formula1>$N$62:$N$63</formula1>
    </dataValidation>
    <dataValidation type="list" allowBlank="1" showInputMessage="1" showErrorMessage="1" sqref="R55:S55 R65506:S65506">
      <formula1>$Q$55:$Q$56</formula1>
    </dataValidation>
    <dataValidation type="list" allowBlank="1" showInputMessage="1" showErrorMessage="1" sqref="L46:L47 L65497:L65498">
      <formula1>$K$47:$K$48</formula1>
    </dataValidation>
    <dataValidation type="list" allowBlank="1" showInputMessage="1" showErrorMessage="1" sqref="O65536:R65536">
      <formula1>#REF!</formula1>
    </dataValidation>
    <dataValidation type="list" allowBlank="1" showInputMessage="1" showErrorMessage="1" sqref="O65532:R65532">
      <formula1>#REF!</formula1>
    </dataValidation>
  </dataValidations>
  <printOptions verticalCentered="1"/>
  <pageMargins left="1" right="1" top="1" bottom="1" header="0.5" footer="0.5"/>
  <pageSetup scale="8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 Fikstür</vt:lpstr>
      <vt:lpstr>Kadın Fikstür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Levent Eralp</dc:creator>
  <cp:lastModifiedBy>Abdullah CEVAHIR</cp:lastModifiedBy>
  <cp:lastPrinted>2022-12-14T15:48:16Z</cp:lastPrinted>
  <dcterms:created xsi:type="dcterms:W3CDTF">2014-12-04T07:27:08Z</dcterms:created>
  <dcterms:modified xsi:type="dcterms:W3CDTF">2022-12-14T15:48:57Z</dcterms:modified>
</cp:coreProperties>
</file>