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12 YAŞ MTB\MHK GÖNDER\"/>
    </mc:Choice>
  </mc:AlternateContent>
  <bookViews>
    <workbookView xWindow="0" yWindow="0" windowWidth="20490" windowHeight="7770" tabRatio="500"/>
  </bookViews>
  <sheets>
    <sheet name="kız 12 yaş" sheetId="4" r:id="rId1"/>
    <sheet name="erkek 12 yaş" sheetId="5" r:id="rId2"/>
    <sheet name="10.06.2022" sheetId="6" r:id="rId3"/>
    <sheet name="sonuçlar" sheetId="7" r:id="rId4"/>
  </sheets>
  <definedNames>
    <definedName name="_xlnm.Print_Area" localSheetId="2">'10.06.2022'!$A$1:$M$12</definedName>
    <definedName name="_xlnm.Print_Area" localSheetId="1">'erkek 12 yaş'!$B$1:$Z$124</definedName>
    <definedName name="_xlnm.Print_Area" localSheetId="0">'kız 12 yaş'!$B$1:$Z$124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H119" i="5" l="1"/>
  <c r="AH117" i="5"/>
  <c r="P117" i="5"/>
  <c r="J117" i="5"/>
  <c r="L112" i="5" s="1"/>
  <c r="O116" i="5"/>
  <c r="O115" i="5"/>
  <c r="D115" i="5"/>
  <c r="E115" i="5" s="1"/>
  <c r="G114" i="5"/>
  <c r="S113" i="5"/>
  <c r="D113" i="5"/>
  <c r="E114" i="5" s="1"/>
  <c r="S112" i="5"/>
  <c r="I112" i="5"/>
  <c r="L111" i="5"/>
  <c r="D109" i="5"/>
  <c r="E109" i="5" s="1"/>
  <c r="O108" i="5"/>
  <c r="G108" i="5"/>
  <c r="I111" i="5" s="1"/>
  <c r="O107" i="5"/>
  <c r="D107" i="5"/>
  <c r="E108" i="5" s="1"/>
  <c r="J105" i="5"/>
  <c r="Y103" i="5"/>
  <c r="D103" i="5"/>
  <c r="E103" i="5" s="1"/>
  <c r="Y102" i="5"/>
  <c r="W102" i="5"/>
  <c r="L102" i="5"/>
  <c r="G102" i="5"/>
  <c r="I98" i="5" s="1"/>
  <c r="W101" i="5"/>
  <c r="L101" i="5"/>
  <c r="D101" i="5"/>
  <c r="E102" i="5" s="1"/>
  <c r="I97" i="5"/>
  <c r="D97" i="5"/>
  <c r="E97" i="5" s="1"/>
  <c r="G96" i="5"/>
  <c r="P95" i="5"/>
  <c r="D95" i="5"/>
  <c r="E96" i="5" s="1"/>
  <c r="J93" i="5"/>
  <c r="I92" i="5"/>
  <c r="S91" i="5"/>
  <c r="D91" i="5"/>
  <c r="E91" i="5" s="1"/>
  <c r="S90" i="5"/>
  <c r="G90" i="5"/>
  <c r="I86" i="5" s="1"/>
  <c r="L89" i="5"/>
  <c r="D89" i="5"/>
  <c r="E90" i="5" s="1"/>
  <c r="L88" i="5"/>
  <c r="O86" i="5"/>
  <c r="O85" i="5"/>
  <c r="I85" i="5"/>
  <c r="D85" i="5"/>
  <c r="E85" i="5" s="1"/>
  <c r="G84" i="5"/>
  <c r="I82" i="5" s="1"/>
  <c r="E84" i="5"/>
  <c r="J83" i="5"/>
  <c r="L80" i="5" s="1"/>
  <c r="E81" i="5"/>
  <c r="D81" i="5"/>
  <c r="G80" i="5"/>
  <c r="I81" i="5" s="1"/>
  <c r="E80" i="5"/>
  <c r="L79" i="5"/>
  <c r="D79" i="5"/>
  <c r="I76" i="5"/>
  <c r="I75" i="5"/>
  <c r="D75" i="5"/>
  <c r="E75" i="5" s="1"/>
  <c r="G74" i="5"/>
  <c r="E74" i="5"/>
  <c r="D73" i="5"/>
  <c r="E66" i="5"/>
  <c r="E65" i="5"/>
  <c r="I64" i="5"/>
  <c r="I63" i="5"/>
  <c r="E62" i="5"/>
  <c r="E61" i="5"/>
  <c r="L60" i="5"/>
  <c r="L59" i="5"/>
  <c r="E58" i="5"/>
  <c r="E57" i="5"/>
  <c r="I56" i="5"/>
  <c r="I55" i="5"/>
  <c r="E54" i="5"/>
  <c r="E53" i="5"/>
  <c r="O52" i="5"/>
  <c r="O51" i="5"/>
  <c r="E50" i="5"/>
  <c r="E49" i="5"/>
  <c r="I48" i="5"/>
  <c r="I47" i="5"/>
  <c r="E46" i="5"/>
  <c r="E45" i="5"/>
  <c r="L44" i="5"/>
  <c r="L43" i="5"/>
  <c r="E42" i="5"/>
  <c r="E41" i="5"/>
  <c r="T40" i="5"/>
  <c r="AH118" i="5" s="1"/>
  <c r="I40" i="5"/>
  <c r="I39" i="5"/>
  <c r="E38" i="5"/>
  <c r="E37" i="5"/>
  <c r="S36" i="5"/>
  <c r="S35" i="5"/>
  <c r="E34" i="5"/>
  <c r="E33" i="5"/>
  <c r="I32" i="5"/>
  <c r="I31" i="5"/>
  <c r="E30" i="5"/>
  <c r="E29" i="5"/>
  <c r="L28" i="5"/>
  <c r="L27" i="5"/>
  <c r="E26" i="5"/>
  <c r="E25" i="5"/>
  <c r="I24" i="5"/>
  <c r="I23" i="5"/>
  <c r="E22" i="5"/>
  <c r="E21" i="5"/>
  <c r="O19" i="5"/>
  <c r="O18" i="5"/>
  <c r="E18" i="5"/>
  <c r="E17" i="5"/>
  <c r="I16" i="5"/>
  <c r="I15" i="5"/>
  <c r="E14" i="5"/>
  <c r="E13" i="5"/>
  <c r="L12" i="5"/>
  <c r="L11" i="5"/>
  <c r="E10" i="5"/>
  <c r="E9" i="5"/>
  <c r="I8" i="5"/>
  <c r="I7" i="5"/>
  <c r="E6" i="5"/>
  <c r="E5" i="5"/>
  <c r="I91" i="5" l="1"/>
  <c r="AH119" i="4" l="1"/>
  <c r="AH117" i="4"/>
  <c r="P117" i="4"/>
  <c r="S113" i="4" s="1"/>
  <c r="J117" i="4"/>
  <c r="O116" i="4"/>
  <c r="O115" i="4"/>
  <c r="D115" i="4"/>
  <c r="E115" i="4" s="1"/>
  <c r="G114" i="4"/>
  <c r="I112" i="4" s="1"/>
  <c r="D113" i="4"/>
  <c r="E114" i="4" s="1"/>
  <c r="S112" i="4"/>
  <c r="L112" i="4"/>
  <c r="L111" i="4"/>
  <c r="D109" i="4"/>
  <c r="E109" i="4" s="1"/>
  <c r="O108" i="4"/>
  <c r="G108" i="4"/>
  <c r="I111" i="4" s="1"/>
  <c r="O107" i="4"/>
  <c r="D107" i="4"/>
  <c r="E108" i="4" s="1"/>
  <c r="J105" i="4"/>
  <c r="L102" i="4" s="1"/>
  <c r="Y103" i="4"/>
  <c r="D103" i="4"/>
  <c r="E103" i="4" s="1"/>
  <c r="Y102" i="4"/>
  <c r="W102" i="4"/>
  <c r="G102" i="4"/>
  <c r="W101" i="4"/>
  <c r="L101" i="4"/>
  <c r="D101" i="4"/>
  <c r="E102" i="4" s="1"/>
  <c r="I98" i="4"/>
  <c r="D97" i="4"/>
  <c r="E97" i="4" s="1"/>
  <c r="G96" i="4"/>
  <c r="I97" i="4" s="1"/>
  <c r="P95" i="4"/>
  <c r="S91" i="4" s="1"/>
  <c r="D95" i="4"/>
  <c r="E96" i="4" s="1"/>
  <c r="J93" i="4"/>
  <c r="I92" i="4"/>
  <c r="D91" i="4"/>
  <c r="E91" i="4" s="1"/>
  <c r="S90" i="4"/>
  <c r="G90" i="4"/>
  <c r="I91" i="4" s="1"/>
  <c r="L89" i="4"/>
  <c r="D89" i="4"/>
  <c r="E90" i="4" s="1"/>
  <c r="L88" i="4"/>
  <c r="O86" i="4"/>
  <c r="I86" i="4"/>
  <c r="O85" i="4"/>
  <c r="D85" i="4"/>
  <c r="E85" i="4" s="1"/>
  <c r="G84" i="4"/>
  <c r="I85" i="4" s="1"/>
  <c r="E84" i="4"/>
  <c r="J83" i="4"/>
  <c r="L80" i="4" s="1"/>
  <c r="D81" i="4"/>
  <c r="E81" i="4" s="1"/>
  <c r="G80" i="4"/>
  <c r="I81" i="4" s="1"/>
  <c r="L79" i="4"/>
  <c r="D79" i="4"/>
  <c r="E80" i="4" s="1"/>
  <c r="D75" i="4"/>
  <c r="E75" i="4" s="1"/>
  <c r="G74" i="4"/>
  <c r="I75" i="4" s="1"/>
  <c r="D73" i="4"/>
  <c r="E74" i="4" s="1"/>
  <c r="E66" i="4"/>
  <c r="E65" i="4"/>
  <c r="I64" i="4"/>
  <c r="I63" i="4"/>
  <c r="E62" i="4"/>
  <c r="E61" i="4"/>
  <c r="L60" i="4"/>
  <c r="L59" i="4"/>
  <c r="E58" i="4"/>
  <c r="E57" i="4"/>
  <c r="I56" i="4"/>
  <c r="I55" i="4"/>
  <c r="E54" i="4"/>
  <c r="E53" i="4"/>
  <c r="O52" i="4"/>
  <c r="O51" i="4"/>
  <c r="E50" i="4"/>
  <c r="E49" i="4"/>
  <c r="I48" i="4"/>
  <c r="I47" i="4"/>
  <c r="E46" i="4"/>
  <c r="E45" i="4"/>
  <c r="L44" i="4"/>
  <c r="L43" i="4"/>
  <c r="E42" i="4"/>
  <c r="E41" i="4"/>
  <c r="T40" i="4"/>
  <c r="AH118" i="4" s="1"/>
  <c r="I40" i="4"/>
  <c r="I39" i="4"/>
  <c r="E38" i="4"/>
  <c r="E37" i="4"/>
  <c r="S36" i="4"/>
  <c r="S35" i="4"/>
  <c r="E34" i="4"/>
  <c r="E33" i="4"/>
  <c r="I32" i="4"/>
  <c r="I31" i="4"/>
  <c r="E30" i="4"/>
  <c r="E29" i="4"/>
  <c r="L28" i="4"/>
  <c r="L27" i="4"/>
  <c r="E26" i="4"/>
  <c r="E25" i="4"/>
  <c r="I24" i="4"/>
  <c r="I23" i="4"/>
  <c r="E22" i="4"/>
  <c r="E21" i="4"/>
  <c r="O19" i="4"/>
  <c r="O18" i="4"/>
  <c r="E18" i="4"/>
  <c r="E17" i="4"/>
  <c r="I16" i="4"/>
  <c r="I15" i="4"/>
  <c r="E14" i="4"/>
  <c r="E13" i="4"/>
  <c r="L12" i="4"/>
  <c r="L11" i="4"/>
  <c r="E10" i="4"/>
  <c r="E9" i="4"/>
  <c r="I8" i="4"/>
  <c r="I7" i="4"/>
  <c r="E6" i="4"/>
  <c r="E5" i="4"/>
  <c r="I76" i="4" l="1"/>
  <c r="I82" i="4"/>
</calcChain>
</file>

<file path=xl/sharedStrings.xml><?xml version="1.0" encoding="utf-8"?>
<sst xmlns="http://schemas.openxmlformats.org/spreadsheetml/2006/main" count="449" uniqueCount="214">
  <si>
    <t>Baş Dön</t>
  </si>
  <si>
    <t>Pazartesi</t>
  </si>
  <si>
    <t>Salı</t>
  </si>
  <si>
    <t>Çarşamba</t>
  </si>
  <si>
    <t>Perşembe</t>
  </si>
  <si>
    <t>Cuma</t>
  </si>
  <si>
    <t>M1</t>
  </si>
  <si>
    <t>M17</t>
  </si>
  <si>
    <t>M2</t>
  </si>
  <si>
    <t>M25</t>
  </si>
  <si>
    <t>M3</t>
  </si>
  <si>
    <t>M18</t>
  </si>
  <si>
    <t>M4</t>
  </si>
  <si>
    <t>M29 Y.F.</t>
  </si>
  <si>
    <t>M5</t>
  </si>
  <si>
    <t>M19</t>
  </si>
  <si>
    <t>M6</t>
  </si>
  <si>
    <t>M26</t>
  </si>
  <si>
    <t>M7</t>
  </si>
  <si>
    <t>M20</t>
  </si>
  <si>
    <t>M8</t>
  </si>
  <si>
    <t>M31 Final</t>
  </si>
  <si>
    <t>1.</t>
  </si>
  <si>
    <t>M9</t>
  </si>
  <si>
    <t>M21</t>
  </si>
  <si>
    <t>M10</t>
  </si>
  <si>
    <t>2.</t>
  </si>
  <si>
    <t>M27</t>
  </si>
  <si>
    <t>M11</t>
  </si>
  <si>
    <t>M22</t>
  </si>
  <si>
    <t>M12</t>
  </si>
  <si>
    <t>M30 Y.F.</t>
  </si>
  <si>
    <t>M13</t>
  </si>
  <si>
    <t>M23</t>
  </si>
  <si>
    <t>M14</t>
  </si>
  <si>
    <t>M28</t>
  </si>
  <si>
    <t>M15</t>
  </si>
  <si>
    <t>M24</t>
  </si>
  <si>
    <t>M16</t>
  </si>
  <si>
    <t>Bu Turlarda Kaybedenler</t>
  </si>
  <si>
    <t>YENİLENLER
ELENİYOR</t>
  </si>
  <si>
    <t>Çarşamba
1. maçlar</t>
  </si>
  <si>
    <t>Çarşamba
2. Maçlar</t>
  </si>
  <si>
    <t>Perşembe
1. Maçlar</t>
  </si>
  <si>
    <t>Perşembe
2. Maçlar</t>
  </si>
  <si>
    <t xml:space="preserve">Cuma
</t>
  </si>
  <si>
    <t>M32</t>
  </si>
  <si>
    <t>M33</t>
  </si>
  <si>
    <t>M36</t>
  </si>
  <si>
    <t>M34</t>
  </si>
  <si>
    <t>M40</t>
  </si>
  <si>
    <t>M35</t>
  </si>
  <si>
    <t>M37</t>
  </si>
  <si>
    <t>M42</t>
  </si>
  <si>
    <t>M44</t>
  </si>
  <si>
    <t>3.</t>
  </si>
  <si>
    <t>M38</t>
  </si>
  <si>
    <t>M44 Kaybeden</t>
  </si>
  <si>
    <t>4.</t>
  </si>
  <si>
    <t>M41</t>
  </si>
  <si>
    <t>M43</t>
  </si>
  <si>
    <t>M39</t>
  </si>
  <si>
    <t>Milli Takım Seçme 12 Yaş Feed In Consolation Fikstürü (Kadın)</t>
  </si>
  <si>
    <t>AYŞE BAL</t>
  </si>
  <si>
    <t>DEFNE ÖZER</t>
  </si>
  <si>
    <t>NEHİR SAY</t>
  </si>
  <si>
    <t>NAZ DEMİR</t>
  </si>
  <si>
    <t>CEYLİN ÖZ</t>
  </si>
  <si>
    <t>ÖYKÜ GÜN FİDAN</t>
  </si>
  <si>
    <t>DOĞA İLHAN</t>
  </si>
  <si>
    <t>YAĞMUR TEZCAN</t>
  </si>
  <si>
    <t>ELA DÜZOVALILAR</t>
  </si>
  <si>
    <t>PELİN TOKER</t>
  </si>
  <si>
    <t>MELİSA GÜRSEL</t>
  </si>
  <si>
    <t>ADA DURU PINAR</t>
  </si>
  <si>
    <t>DERİN BOZOKLU</t>
  </si>
  <si>
    <t>ZEYNEP ARSLANOĞLU</t>
  </si>
  <si>
    <t>MİNA LİSE</t>
  </si>
  <si>
    <t>ESİN URKAN</t>
  </si>
  <si>
    <t>MELİS KESER</t>
  </si>
  <si>
    <t>AYŞE NAZ DOĞAN</t>
  </si>
  <si>
    <t>BEYZA KULÜP</t>
  </si>
  <si>
    <t>DERİN DENİZ KESER</t>
  </si>
  <si>
    <t>AYŞE ÇELİK</t>
  </si>
  <si>
    <t>ZELİHA NİL ÇUKURLUOĞLU</t>
  </si>
  <si>
    <t>PİRAYE ÖZDEMİR</t>
  </si>
  <si>
    <t>GÖKSU DERİN BUGAY</t>
  </si>
  <si>
    <t>DURU ARSLAN</t>
  </si>
  <si>
    <t>GİRNE UMUT YEREBAKAN</t>
  </si>
  <si>
    <t>ŞENDA ECE KÖSE</t>
  </si>
  <si>
    <t>ELŞEN NİL ALDEMİR</t>
  </si>
  <si>
    <t>DEFNE AKÇAY</t>
  </si>
  <si>
    <t>CEYLA İLKE AYDIN</t>
  </si>
  <si>
    <t>İREM ÖZBAYRAM</t>
  </si>
  <si>
    <t>ECRİN LAL YAVUZ</t>
  </si>
  <si>
    <t>63 64</t>
  </si>
  <si>
    <t>60 62</t>
  </si>
  <si>
    <t>62 63</t>
  </si>
  <si>
    <t>60 64</t>
  </si>
  <si>
    <t>62 64</t>
  </si>
  <si>
    <t>64 64</t>
  </si>
  <si>
    <t>75 75</t>
  </si>
  <si>
    <t>61 63</t>
  </si>
  <si>
    <t>46 64 60</t>
  </si>
  <si>
    <t xml:space="preserve">60 60 </t>
  </si>
  <si>
    <t>63 61</t>
  </si>
  <si>
    <t>64 75</t>
  </si>
  <si>
    <t>76(10)</t>
  </si>
  <si>
    <t>46 60 63</t>
  </si>
  <si>
    <t>62 61</t>
  </si>
  <si>
    <t>61 60</t>
  </si>
  <si>
    <t>60 60</t>
  </si>
  <si>
    <t>61 61</t>
  </si>
  <si>
    <t>64 63</t>
  </si>
  <si>
    <t>46 62 61</t>
  </si>
  <si>
    <t>75 61</t>
  </si>
  <si>
    <t>63 62</t>
  </si>
  <si>
    <t>76(4) 60</t>
  </si>
  <si>
    <t>61 62</t>
  </si>
  <si>
    <t>61 75</t>
  </si>
  <si>
    <t>63 60</t>
  </si>
  <si>
    <t>62 62</t>
  </si>
  <si>
    <t>Milli Takım Seçme 12 Yaş Feed In Consolation Fikstürü (Erkek)</t>
  </si>
  <si>
    <t>MEHMET TOPRAK ERÇİN</t>
  </si>
  <si>
    <t>CEMİL RÜZGAR SÜLO</t>
  </si>
  <si>
    <t>62 60</t>
  </si>
  <si>
    <t>URAS ATLAS MUTLU</t>
  </si>
  <si>
    <t>YİĞİT ÇİMENLER</t>
  </si>
  <si>
    <t>EREN YAĞIZ ECEVİT</t>
  </si>
  <si>
    <t>ÇINAR TURAN</t>
  </si>
  <si>
    <t xml:space="preserve">63 46 62 </t>
  </si>
  <si>
    <t>BİRKAN ÖNDE</t>
  </si>
  <si>
    <t>AHMET FATİH CAN</t>
  </si>
  <si>
    <t>75 63</t>
  </si>
  <si>
    <t>SARP AKAN ERCAN</t>
  </si>
  <si>
    <t>YİĞİTALP YÜKSEL</t>
  </si>
  <si>
    <t>BEKİR DEVRAN ESENDAĞLI</t>
  </si>
  <si>
    <t>63 75</t>
  </si>
  <si>
    <t>DORUK ÜNSAL</t>
  </si>
  <si>
    <t>60 61</t>
  </si>
  <si>
    <t>TEOMAN TOPÇU</t>
  </si>
  <si>
    <t>HİLMİ ARDA ÖNAL</t>
  </si>
  <si>
    <t>62 26 64</t>
  </si>
  <si>
    <t>TİMUR KANBUROĞLU</t>
  </si>
  <si>
    <t>KUZEY KEREM BAYRAK</t>
  </si>
  <si>
    <t>60 63</t>
  </si>
  <si>
    <t>SELİM EMİN YÜNCÜ</t>
  </si>
  <si>
    <t>KAAN ŞAMİLOĞLU</t>
  </si>
  <si>
    <t>64 46 64</t>
  </si>
  <si>
    <t>KEREM SEZER</t>
  </si>
  <si>
    <t>76(5) 62</t>
  </si>
  <si>
    <t>BATU DADAK</t>
  </si>
  <si>
    <t>63 63</t>
  </si>
  <si>
    <t>AKSEL TURABIK</t>
  </si>
  <si>
    <t>UTKU MADRAN</t>
  </si>
  <si>
    <t>64 62</t>
  </si>
  <si>
    <t>TALHA EMİN BULUT</t>
  </si>
  <si>
    <t>KEREM GENÇ</t>
  </si>
  <si>
    <t>KUZEY ÖNER</t>
  </si>
  <si>
    <t>TUNA TARKAN</t>
  </si>
  <si>
    <t>ARDA KÖSEOĞLU</t>
  </si>
  <si>
    <t>46 75 75</t>
  </si>
  <si>
    <t>ARTUN POLAT</t>
  </si>
  <si>
    <t>64 76(5)</t>
  </si>
  <si>
    <t>EFE KALPAKÇI</t>
  </si>
  <si>
    <t>YAĞIZ GÜNDOĞDU</t>
  </si>
  <si>
    <t>75 76(9)</t>
  </si>
  <si>
    <t>ÇINAR ŞENKAYA</t>
  </si>
  <si>
    <t>TOPRAK KONYA</t>
  </si>
  <si>
    <t>BAŞHAKEM: İSMAİL ATAKER</t>
  </si>
  <si>
    <t>61 76(4)</t>
  </si>
  <si>
    <t>63 46 63</t>
  </si>
  <si>
    <t>76(4) 76(1)</t>
  </si>
  <si>
    <t>75 64</t>
  </si>
  <si>
    <t>64 26 75</t>
  </si>
  <si>
    <t>36 63 60</t>
  </si>
  <si>
    <t>76(1) 61</t>
  </si>
  <si>
    <t>63 76(7)</t>
  </si>
  <si>
    <t>26 63 63</t>
  </si>
  <si>
    <t>26 63 75</t>
  </si>
  <si>
    <t xml:space="preserve">               BAŞHAKEM: İSMAİL ATAKER</t>
  </si>
  <si>
    <t>12 YAŞ MİLLİ TAKIM BELİRLEME TURNUVASI 
10 HAZİRAN 2022 MAÇ PROGRAMI</t>
  </si>
  <si>
    <t>BAŞL. SAATİ</t>
  </si>
  <si>
    <t>TOPRAK KORT 1</t>
  </si>
  <si>
    <t>TOPRAK KORT 2</t>
  </si>
  <si>
    <t>TOPRAK KORT 3</t>
  </si>
  <si>
    <t>TOPRAK KORT 4</t>
  </si>
  <si>
    <t>TOPRAK KORT 6</t>
  </si>
  <si>
    <t>TOPRAK KORT 7</t>
  </si>
  <si>
    <t>DURU ASLAN</t>
  </si>
  <si>
    <t>ERKEK A.T.  M31</t>
  </si>
  <si>
    <t>KADIN A.T.  M31</t>
  </si>
  <si>
    <t>ERKEN CON.  M44</t>
  </si>
  <si>
    <t>KADIN CON. M44</t>
  </si>
  <si>
    <t>ERKEK CON. 5-6 MAÇI</t>
  </si>
  <si>
    <t>KADIN CON. 5-6 MAÇI</t>
  </si>
  <si>
    <t>TÜM MAÇLAR BİTTİKTEN SONRA KUPA TÖRENİ YAPILACAKTIR.</t>
  </si>
  <si>
    <t xml:space="preserve">63 64 </t>
  </si>
  <si>
    <t>46 63 60</t>
  </si>
  <si>
    <t>5-6 MAÇI</t>
  </si>
  <si>
    <t>64 67(3) 63</t>
  </si>
  <si>
    <t xml:space="preserve">EREKEKLER İKİNCİSİ </t>
  </si>
  <si>
    <t>EREKEKLER ÜÇÜNCÜSÜ</t>
  </si>
  <si>
    <t xml:space="preserve">EREKEKLER DÖRDÜNCÜSÜ </t>
  </si>
  <si>
    <t xml:space="preserve">EREKEKLER BEŞİNCİSİ </t>
  </si>
  <si>
    <t>EREKEKLER ALTINCISI</t>
  </si>
  <si>
    <t>KADINLAR BİRİNCİSİ</t>
  </si>
  <si>
    <t xml:space="preserve">EREKEKLER BİRİNCİSİ </t>
  </si>
  <si>
    <t>KADINLAR İKİNCİSİ</t>
  </si>
  <si>
    <t>KADINLAR ÜÇÜNCÜSÜ</t>
  </si>
  <si>
    <t>KADINLAR DÖRDÜNCÜSÜ</t>
  </si>
  <si>
    <t>KADINLAR BEŞİNCİSİ</t>
  </si>
  <si>
    <t>KADINLAR ALTINCISI</t>
  </si>
  <si>
    <t xml:space="preserve">12 YAŞ MTB TURNUVASI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</si>
</sst>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8"/>
      <name val="Arial"/>
      <family val="2"/>
      <charset val="162"/>
    </font>
    <font>
      <sz val="9"/>
      <name val="Arial"/>
      <charset val="162"/>
    </font>
    <font>
      <b/>
      <sz val="9"/>
      <color rgb="FFFFFFFF"/>
      <name val="Arial"/>
      <family val="2"/>
      <charset val="1"/>
    </font>
    <font>
      <u/>
      <sz val="10"/>
      <color rgb="FF0000FF"/>
      <name val="Arial"/>
      <charset val="162"/>
    </font>
    <font>
      <b/>
      <sz val="14"/>
      <name val="Arial"/>
      <family val="2"/>
      <charset val="162"/>
    </font>
    <font>
      <b/>
      <sz val="11"/>
      <color rgb="FFFFFFFF"/>
      <name val="Arial"/>
      <family val="2"/>
      <charset val="162"/>
    </font>
    <font>
      <sz val="6"/>
      <name val="Arial"/>
      <family val="2"/>
      <charset val="1"/>
    </font>
    <font>
      <sz val="7"/>
      <name val="Arial"/>
      <charset val="162"/>
    </font>
    <font>
      <b/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sz val="8"/>
      <color rgb="FFFFFFFF"/>
      <name val="Arial"/>
      <family val="2"/>
      <charset val="162"/>
    </font>
    <font>
      <sz val="10"/>
      <color rgb="FFFFFFFF"/>
      <name val="Arial"/>
      <family val="2"/>
      <charset val="162"/>
    </font>
    <font>
      <sz val="9"/>
      <color rgb="FFFFFFFF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u/>
      <sz val="10"/>
      <color rgb="FF0000FF"/>
      <name val="Arial"/>
      <family val="2"/>
      <charset val="162"/>
    </font>
    <font>
      <sz val="7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2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22"/>
      <color theme="1"/>
      <name val="Arial Black"/>
      <family val="2"/>
      <charset val="162"/>
    </font>
    <font>
      <b/>
      <sz val="12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 applyBorder="0" applyProtection="0"/>
    <xf numFmtId="0" fontId="19" fillId="0" borderId="0" applyBorder="0" applyProtection="0"/>
    <xf numFmtId="0" fontId="17" fillId="0" borderId="0"/>
    <xf numFmtId="0" fontId="1" fillId="0" borderId="0"/>
  </cellStyleXfs>
  <cellXfs count="299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0" fillId="2" borderId="0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0" xfId="0" applyFont="1" applyFill="1" applyBorder="1"/>
    <xf numFmtId="0" fontId="0" fillId="2" borderId="10" xfId="0" applyFont="1" applyFill="1" applyBorder="1"/>
    <xf numFmtId="0" fontId="3" fillId="2" borderId="2" xfId="0" applyFont="1" applyFill="1" applyBorder="1"/>
    <xf numFmtId="0" fontId="3" fillId="2" borderId="8" xfId="0" applyFont="1" applyFill="1" applyBorder="1" applyAlignment="1"/>
    <xf numFmtId="0" fontId="3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right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0" fillId="2" borderId="6" xfId="0" applyFont="1" applyFill="1" applyBorder="1" applyAlignment="1"/>
    <xf numFmtId="0" fontId="0" fillId="2" borderId="0" xfId="0" applyFont="1" applyFill="1" applyAlignment="1"/>
    <xf numFmtId="0" fontId="0" fillId="2" borderId="0" xfId="0" applyFont="1" applyFill="1" applyAlignment="1">
      <alignment vertical="center"/>
    </xf>
    <xf numFmtId="0" fontId="0" fillId="2" borderId="0" xfId="0" applyFill="1" applyAlignment="1">
      <alignment horizontal="right" vertical="center"/>
    </xf>
    <xf numFmtId="0" fontId="2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9" fillId="2" borderId="0" xfId="0" applyFont="1" applyFill="1"/>
    <xf numFmtId="0" fontId="3" fillId="2" borderId="4" xfId="0" applyFont="1" applyFill="1" applyBorder="1"/>
    <xf numFmtId="0" fontId="3" fillId="2" borderId="2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left" vertical="center"/>
    </xf>
    <xf numFmtId="0" fontId="0" fillId="2" borderId="0" xfId="0" applyFill="1" applyBorder="1"/>
    <xf numFmtId="0" fontId="0" fillId="2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9" fillId="2" borderId="0" xfId="0" applyFont="1" applyFill="1" applyBorder="1"/>
    <xf numFmtId="0" fontId="18" fillId="2" borderId="0" xfId="0" applyFont="1" applyFill="1" applyAlignment="1">
      <alignment horizont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2" borderId="8" xfId="0" applyFont="1" applyFill="1" applyBorder="1"/>
    <xf numFmtId="0" fontId="0" fillId="2" borderId="8" xfId="0" applyFont="1" applyFill="1" applyBorder="1" applyAlignment="1"/>
    <xf numFmtId="0" fontId="0" fillId="2" borderId="6" xfId="0" applyFont="1" applyFill="1" applyBorder="1"/>
    <xf numFmtId="0" fontId="0" fillId="2" borderId="11" xfId="0" applyFont="1" applyFill="1" applyBorder="1"/>
    <xf numFmtId="0" fontId="0" fillId="2" borderId="4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17" fillId="2" borderId="10" xfId="0" applyFont="1" applyFill="1" applyBorder="1" applyAlignment="1">
      <alignment horizontal="left" vertical="center"/>
    </xf>
    <xf numFmtId="0" fontId="17" fillId="2" borderId="9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2" borderId="0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/>
    </xf>
    <xf numFmtId="0" fontId="17" fillId="2" borderId="10" xfId="0" applyFont="1" applyFill="1" applyBorder="1" applyAlignment="1">
      <alignment horizontal="center"/>
    </xf>
    <xf numFmtId="0" fontId="17" fillId="2" borderId="0" xfId="0" applyFont="1" applyFill="1"/>
    <xf numFmtId="0" fontId="0" fillId="2" borderId="10" xfId="0" applyFont="1" applyFill="1" applyBorder="1" applyAlignment="1">
      <alignment horizontal="left"/>
    </xf>
    <xf numFmtId="0" fontId="6" fillId="2" borderId="0" xfId="3" applyFont="1" applyFill="1" applyAlignment="1">
      <alignment horizontal="center" vertical="center"/>
    </xf>
    <xf numFmtId="0" fontId="17" fillId="2" borderId="0" xfId="3" applyFont="1" applyFill="1"/>
    <xf numFmtId="0" fontId="17" fillId="2" borderId="0" xfId="3" applyFill="1"/>
    <xf numFmtId="0" fontId="7" fillId="2" borderId="0" xfId="2" applyFont="1" applyFill="1" applyBorder="1" applyAlignment="1" applyProtection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16" fillId="2" borderId="0" xfId="3" applyFont="1" applyFill="1"/>
    <xf numFmtId="0" fontId="17" fillId="2" borderId="2" xfId="3" applyFont="1" applyFill="1" applyBorder="1" applyAlignment="1">
      <alignment horizontal="left"/>
    </xf>
    <xf numFmtId="0" fontId="17" fillId="2" borderId="0" xfId="3" applyFont="1" applyFill="1" applyBorder="1" applyAlignment="1">
      <alignment horizontal="left" vertical="center"/>
    </xf>
    <xf numFmtId="0" fontId="17" fillId="2" borderId="4" xfId="3" applyFont="1" applyFill="1" applyBorder="1" applyAlignment="1">
      <alignment horizontal="left"/>
    </xf>
    <xf numFmtId="0" fontId="16" fillId="2" borderId="0" xfId="3" applyFont="1" applyFill="1" applyBorder="1" applyAlignment="1"/>
    <xf numFmtId="0" fontId="16" fillId="2" borderId="0" xfId="3" applyFont="1" applyFill="1" applyBorder="1" applyAlignment="1">
      <alignment horizontal="center" vertical="center"/>
    </xf>
    <xf numFmtId="0" fontId="17" fillId="2" borderId="0" xfId="3" applyFont="1" applyFill="1" applyBorder="1"/>
    <xf numFmtId="0" fontId="16" fillId="2" borderId="6" xfId="3" applyFont="1" applyFill="1" applyBorder="1" applyAlignment="1">
      <alignment horizontal="center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Border="1" applyAlignment="1">
      <alignment horizontal="center"/>
    </xf>
    <xf numFmtId="0" fontId="16" fillId="2" borderId="8" xfId="3" applyFont="1" applyFill="1" applyBorder="1"/>
    <xf numFmtId="0" fontId="16" fillId="2" borderId="0" xfId="3" applyFont="1" applyFill="1" applyBorder="1"/>
    <xf numFmtId="0" fontId="17" fillId="2" borderId="10" xfId="3" applyFont="1" applyFill="1" applyBorder="1"/>
    <xf numFmtId="0" fontId="16" fillId="2" borderId="2" xfId="3" applyFont="1" applyFill="1" applyBorder="1"/>
    <xf numFmtId="0" fontId="16" fillId="2" borderId="8" xfId="3" applyFont="1" applyFill="1" applyBorder="1" applyAlignment="1"/>
    <xf numFmtId="0" fontId="17" fillId="2" borderId="0" xfId="3" applyFill="1" applyAlignment="1">
      <alignment horizontal="center"/>
    </xf>
    <xf numFmtId="0" fontId="16" fillId="2" borderId="0" xfId="3" applyFont="1" applyFill="1" applyBorder="1" applyAlignment="1">
      <alignment horizontal="center" vertical="center" wrapText="1"/>
    </xf>
    <xf numFmtId="0" fontId="17" fillId="2" borderId="10" xfId="3" applyFont="1" applyFill="1" applyBorder="1" applyAlignment="1">
      <alignment horizontal="center"/>
    </xf>
    <xf numFmtId="0" fontId="20" fillId="2" borderId="0" xfId="3" applyFont="1" applyFill="1" applyAlignment="1">
      <alignment horizontal="center"/>
    </xf>
    <xf numFmtId="0" fontId="16" fillId="2" borderId="6" xfId="3" applyFont="1" applyFill="1" applyBorder="1" applyAlignment="1">
      <alignment horizontal="center" vertical="center" wrapText="1"/>
    </xf>
    <xf numFmtId="0" fontId="17" fillId="2" borderId="0" xfId="3" applyFont="1" applyFill="1" applyAlignment="1">
      <alignment horizontal="right"/>
    </xf>
    <xf numFmtId="0" fontId="17" fillId="2" borderId="0" xfId="3" applyFont="1" applyFill="1" applyBorder="1" applyAlignment="1">
      <alignment horizontal="center"/>
    </xf>
    <xf numFmtId="0" fontId="17" fillId="2" borderId="0" xfId="3" applyFont="1" applyFill="1" applyAlignment="1">
      <alignment horizontal="center" vertical="center"/>
    </xf>
    <xf numFmtId="0" fontId="16" fillId="2" borderId="8" xfId="3" applyFont="1" applyFill="1" applyBorder="1" applyAlignment="1">
      <alignment vertical="center" wrapText="1"/>
    </xf>
    <xf numFmtId="0" fontId="16" fillId="2" borderId="0" xfId="3" applyFont="1" applyFill="1" applyBorder="1" applyAlignment="1">
      <alignment vertical="center" wrapText="1"/>
    </xf>
    <xf numFmtId="0" fontId="17" fillId="2" borderId="6" xfId="3" applyFont="1" applyFill="1" applyBorder="1" applyAlignment="1"/>
    <xf numFmtId="0" fontId="17" fillId="2" borderId="0" xfId="3" applyFont="1" applyFill="1" applyBorder="1" applyAlignment="1"/>
    <xf numFmtId="0" fontId="17" fillId="2" borderId="0" xfId="3" applyFont="1" applyFill="1" applyAlignment="1"/>
    <xf numFmtId="0" fontId="17" fillId="2" borderId="0" xfId="3" applyFont="1" applyFill="1" applyBorder="1" applyAlignment="1">
      <alignment horizontal="center" vertical="center"/>
    </xf>
    <xf numFmtId="0" fontId="17" fillId="2" borderId="0" xfId="3" applyFont="1" applyFill="1" applyAlignment="1">
      <alignment vertical="center"/>
    </xf>
    <xf numFmtId="0" fontId="17" fillId="2" borderId="0" xfId="3" applyFill="1" applyAlignment="1">
      <alignment horizontal="right" vertical="center"/>
    </xf>
    <xf numFmtId="0" fontId="2" fillId="2" borderId="0" xfId="3" applyFont="1" applyFill="1"/>
    <xf numFmtId="0" fontId="2" fillId="2" borderId="0" xfId="3" applyFont="1" applyFill="1" applyBorder="1"/>
    <xf numFmtId="0" fontId="17" fillId="2" borderId="0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 vertical="center"/>
    </xf>
    <xf numFmtId="0" fontId="11" fillId="3" borderId="1" xfId="3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 vertical="center"/>
    </xf>
    <xf numFmtId="0" fontId="10" fillId="2" borderId="0" xfId="3" applyFont="1" applyFill="1" applyAlignment="1">
      <alignment vertical="center"/>
    </xf>
    <xf numFmtId="0" fontId="13" fillId="2" borderId="0" xfId="3" applyFont="1" applyFill="1" applyBorder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15" fillId="2" borderId="0" xfId="3" applyFont="1" applyFill="1" applyBorder="1" applyAlignment="1">
      <alignment horizontal="left" vertical="center"/>
    </xf>
    <xf numFmtId="0" fontId="17" fillId="2" borderId="0" xfId="3" applyFont="1" applyFill="1" applyAlignment="1">
      <alignment horizontal="left" vertical="center"/>
    </xf>
    <xf numFmtId="0" fontId="16" fillId="2" borderId="0" xfId="3" applyFont="1" applyFill="1" applyAlignment="1">
      <alignment horizontal="left" vertical="center"/>
    </xf>
    <xf numFmtId="0" fontId="17" fillId="2" borderId="10" xfId="3" applyFont="1" applyFill="1" applyBorder="1" applyAlignment="1">
      <alignment horizontal="left" vertical="center"/>
    </xf>
    <xf numFmtId="0" fontId="16" fillId="2" borderId="0" xfId="3" applyFont="1" applyFill="1" applyBorder="1" applyAlignment="1">
      <alignment horizontal="left" vertical="center"/>
    </xf>
    <xf numFmtId="0" fontId="20" fillId="2" borderId="0" xfId="3" applyFont="1" applyFill="1"/>
    <xf numFmtId="0" fontId="15" fillId="2" borderId="0" xfId="3" applyFont="1" applyFill="1" applyBorder="1" applyAlignment="1">
      <alignment horizontal="center" vertical="center"/>
    </xf>
    <xf numFmtId="0" fontId="16" fillId="2" borderId="4" xfId="3" applyFont="1" applyFill="1" applyBorder="1"/>
    <xf numFmtId="0" fontId="16" fillId="2" borderId="2" xfId="3" applyFont="1" applyFill="1" applyBorder="1" applyAlignment="1">
      <alignment horizontal="left" vertical="center"/>
    </xf>
    <xf numFmtId="0" fontId="16" fillId="2" borderId="8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left" vertical="center"/>
    </xf>
    <xf numFmtId="0" fontId="16" fillId="2" borderId="10" xfId="3" applyFont="1" applyFill="1" applyBorder="1" applyAlignment="1">
      <alignment horizontal="left" vertical="center"/>
    </xf>
    <xf numFmtId="0" fontId="17" fillId="2" borderId="11" xfId="3" applyFont="1" applyFill="1" applyBorder="1"/>
    <xf numFmtId="0" fontId="17" fillId="2" borderId="4" xfId="3" applyFont="1" applyFill="1" applyBorder="1" applyAlignment="1">
      <alignment horizontal="left" vertical="center"/>
    </xf>
    <xf numFmtId="0" fontId="17" fillId="2" borderId="8" xfId="3" applyFont="1" applyFill="1" applyBorder="1" applyAlignment="1">
      <alignment horizontal="left" vertical="center"/>
    </xf>
    <xf numFmtId="0" fontId="17" fillId="2" borderId="0" xfId="3" applyFill="1" applyBorder="1"/>
    <xf numFmtId="0" fontId="17" fillId="2" borderId="9" xfId="3" applyFont="1" applyFill="1" applyBorder="1" applyAlignment="1">
      <alignment horizontal="left" vertical="center"/>
    </xf>
    <xf numFmtId="0" fontId="17" fillId="2" borderId="6" xfId="3" applyFont="1" applyFill="1" applyBorder="1" applyAlignment="1">
      <alignment horizontal="left" vertical="center"/>
    </xf>
    <xf numFmtId="0" fontId="17" fillId="2" borderId="0" xfId="3" applyFill="1" applyBorder="1" applyAlignment="1">
      <alignment horizontal="center"/>
    </xf>
    <xf numFmtId="0" fontId="16" fillId="2" borderId="4" xfId="3" applyFont="1" applyFill="1" applyBorder="1" applyAlignment="1">
      <alignment horizontal="left" vertical="center"/>
    </xf>
    <xf numFmtId="0" fontId="17" fillId="2" borderId="11" xfId="3" applyFont="1" applyFill="1" applyBorder="1" applyAlignment="1">
      <alignment horizontal="left" vertical="center"/>
    </xf>
    <xf numFmtId="0" fontId="17" fillId="2" borderId="2" xfId="3" applyFont="1" applyFill="1" applyBorder="1" applyAlignment="1">
      <alignment horizontal="left" vertical="center"/>
    </xf>
    <xf numFmtId="0" fontId="17" fillId="2" borderId="0" xfId="3" applyFont="1" applyFill="1" applyBorder="1" applyAlignment="1">
      <alignment vertical="center"/>
    </xf>
    <xf numFmtId="0" fontId="17" fillId="2" borderId="8" xfId="3" applyFont="1" applyFill="1" applyBorder="1" applyAlignment="1">
      <alignment vertical="center"/>
    </xf>
    <xf numFmtId="0" fontId="20" fillId="2" borderId="0" xfId="3" applyFont="1" applyFill="1" applyBorder="1"/>
    <xf numFmtId="0" fontId="18" fillId="2" borderId="0" xfId="3" applyFont="1" applyFill="1" applyAlignment="1">
      <alignment horizontal="center"/>
    </xf>
    <xf numFmtId="0" fontId="16" fillId="2" borderId="4" xfId="3" applyFont="1" applyFill="1" applyBorder="1" applyAlignment="1">
      <alignment vertical="center"/>
    </xf>
    <xf numFmtId="0" fontId="16" fillId="2" borderId="0" xfId="3" applyFont="1" applyFill="1" applyBorder="1" applyAlignment="1">
      <alignment vertical="center"/>
    </xf>
    <xf numFmtId="0" fontId="17" fillId="2" borderId="8" xfId="3" applyFont="1" applyFill="1" applyBorder="1"/>
    <xf numFmtId="0" fontId="17" fillId="2" borderId="8" xfId="3" applyFont="1" applyFill="1" applyBorder="1" applyAlignment="1"/>
    <xf numFmtId="0" fontId="17" fillId="2" borderId="6" xfId="3" applyFont="1" applyFill="1" applyBorder="1"/>
    <xf numFmtId="0" fontId="17" fillId="2" borderId="4" xfId="3" applyFont="1" applyFill="1" applyBorder="1"/>
    <xf numFmtId="0" fontId="2" fillId="2" borderId="0" xfId="3" applyFont="1" applyFill="1" applyBorder="1" applyAlignment="1">
      <alignment horizontal="left" vertical="center"/>
    </xf>
    <xf numFmtId="0" fontId="17" fillId="0" borderId="0" xfId="3"/>
    <xf numFmtId="0" fontId="10" fillId="2" borderId="0" xfId="3" applyFont="1" applyFill="1"/>
    <xf numFmtId="0" fontId="2" fillId="2" borderId="11" xfId="3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7" fillId="2" borderId="10" xfId="0" applyFont="1" applyFill="1" applyBorder="1"/>
    <xf numFmtId="0" fontId="2" fillId="2" borderId="11" xfId="0" applyFont="1" applyFill="1" applyBorder="1"/>
    <xf numFmtId="0" fontId="17" fillId="2" borderId="6" xfId="0" applyFont="1" applyFill="1" applyBorder="1" applyAlignment="1">
      <alignment horizontal="left" vertical="center"/>
    </xf>
    <xf numFmtId="0" fontId="1" fillId="0" borderId="0" xfId="4" applyAlignment="1">
      <alignment horizontal="center" vertical="center"/>
    </xf>
    <xf numFmtId="0" fontId="22" fillId="0" borderId="0" xfId="4" applyFont="1" applyAlignment="1">
      <alignment horizontal="left" vertical="center"/>
    </xf>
    <xf numFmtId="0" fontId="1" fillId="0" borderId="0" xfId="4"/>
    <xf numFmtId="0" fontId="23" fillId="0" borderId="15" xfId="4" applyFont="1" applyBorder="1" applyAlignment="1">
      <alignment vertical="center" wrapText="1"/>
    </xf>
    <xf numFmtId="0" fontId="23" fillId="0" borderId="13" xfId="4" applyFont="1" applyBorder="1" applyAlignment="1">
      <alignment vertical="center" wrapText="1"/>
    </xf>
    <xf numFmtId="0" fontId="23" fillId="0" borderId="17" xfId="4" applyFont="1" applyBorder="1" applyAlignment="1">
      <alignment vertical="center" wrapText="1"/>
    </xf>
    <xf numFmtId="0" fontId="23" fillId="0" borderId="0" xfId="4" applyFont="1" applyBorder="1" applyAlignment="1">
      <alignment vertical="center" wrapText="1"/>
    </xf>
    <xf numFmtId="0" fontId="1" fillId="0" borderId="0" xfId="4" applyAlignment="1">
      <alignment vertical="center"/>
    </xf>
    <xf numFmtId="0" fontId="17" fillId="2" borderId="0" xfId="3" applyFont="1" applyFill="1" applyBorder="1" applyAlignment="1">
      <alignment horizontal="left" vertical="center"/>
    </xf>
    <xf numFmtId="0" fontId="17" fillId="2" borderId="13" xfId="3" applyFont="1" applyFill="1" applyBorder="1" applyAlignment="1">
      <alignment horizontal="left" vertical="center"/>
    </xf>
    <xf numFmtId="0" fontId="17" fillId="2" borderId="16" xfId="3" applyFont="1" applyFill="1" applyBorder="1" applyAlignment="1">
      <alignment horizontal="left" vertical="center"/>
    </xf>
    <xf numFmtId="0" fontId="17" fillId="2" borderId="22" xfId="3" applyFont="1" applyFill="1" applyBorder="1" applyAlignment="1">
      <alignment horizontal="left" vertical="center"/>
    </xf>
    <xf numFmtId="0" fontId="17" fillId="2" borderId="14" xfId="3" applyFont="1" applyFill="1" applyBorder="1" applyAlignment="1">
      <alignment horizontal="left" vertical="center"/>
    </xf>
    <xf numFmtId="0" fontId="17" fillId="2" borderId="18" xfId="3" applyFont="1" applyFill="1" applyBorder="1" applyAlignment="1">
      <alignment horizontal="left" vertical="center"/>
    </xf>
    <xf numFmtId="0" fontId="16" fillId="2" borderId="13" xfId="3" applyFont="1" applyFill="1" applyBorder="1"/>
    <xf numFmtId="0" fontId="17" fillId="2" borderId="0" xfId="0" applyFont="1" applyFill="1" applyBorder="1"/>
    <xf numFmtId="0" fontId="17" fillId="0" borderId="0" xfId="0" applyFont="1"/>
    <xf numFmtId="0" fontId="0" fillId="0" borderId="25" xfId="0" applyBorder="1"/>
    <xf numFmtId="0" fontId="17" fillId="0" borderId="25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/>
    </xf>
    <xf numFmtId="0" fontId="17" fillId="2" borderId="11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17" fillId="2" borderId="1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14" xfId="0" applyFont="1" applyFill="1" applyBorder="1" applyAlignment="1"/>
    <xf numFmtId="0" fontId="0" fillId="2" borderId="12" xfId="0" applyFont="1" applyFill="1" applyBorder="1" applyAlignment="1"/>
    <xf numFmtId="0" fontId="17" fillId="2" borderId="13" xfId="0" applyFont="1" applyFill="1" applyBorder="1" applyAlignment="1"/>
    <xf numFmtId="0" fontId="0" fillId="2" borderId="13" xfId="0" applyFont="1" applyFill="1" applyBorder="1" applyAlignment="1"/>
    <xf numFmtId="0" fontId="17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4" fillId="2" borderId="0" xfId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" fillId="2" borderId="0" xfId="2" applyFont="1" applyFill="1" applyBorder="1" applyAlignment="1" applyProtection="1">
      <alignment horizontal="center" vertical="center" wrapText="1"/>
    </xf>
    <xf numFmtId="0" fontId="6" fillId="2" borderId="0" xfId="3" applyFont="1" applyFill="1" applyBorder="1" applyAlignment="1">
      <alignment horizontal="center" vertical="center"/>
    </xf>
    <xf numFmtId="0" fontId="17" fillId="2" borderId="0" xfId="3" applyFill="1" applyBorder="1" applyAlignment="1">
      <alignment horizontal="center"/>
    </xf>
    <xf numFmtId="0" fontId="2" fillId="2" borderId="11" xfId="3" applyFont="1" applyFill="1" applyBorder="1" applyAlignment="1">
      <alignment horizontal="left"/>
    </xf>
    <xf numFmtId="0" fontId="8" fillId="2" borderId="0" xfId="3" applyFont="1" applyFill="1" applyBorder="1" applyAlignment="1">
      <alignment horizontal="right" vertical="center"/>
    </xf>
    <xf numFmtId="0" fontId="2" fillId="2" borderId="10" xfId="3" applyFont="1" applyFill="1" applyBorder="1" applyAlignment="1">
      <alignment horizontal="left"/>
    </xf>
    <xf numFmtId="0" fontId="16" fillId="2" borderId="1" xfId="3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left" vertical="center"/>
    </xf>
    <xf numFmtId="0" fontId="2" fillId="2" borderId="7" xfId="3" applyFont="1" applyFill="1" applyBorder="1" applyAlignment="1">
      <alignment horizontal="left" vertical="center"/>
    </xf>
    <xf numFmtId="0" fontId="17" fillId="2" borderId="9" xfId="3" applyFont="1" applyFill="1" applyBorder="1" applyAlignment="1">
      <alignment horizontal="center"/>
    </xf>
    <xf numFmtId="0" fontId="17" fillId="2" borderId="5" xfId="3" applyFont="1" applyFill="1" applyBorder="1" applyAlignment="1">
      <alignment horizontal="center"/>
    </xf>
    <xf numFmtId="0" fontId="17" fillId="2" borderId="2" xfId="3" applyFont="1" applyFill="1" applyBorder="1" applyAlignment="1">
      <alignment horizontal="center"/>
    </xf>
    <xf numFmtId="0" fontId="17" fillId="2" borderId="7" xfId="3" applyFont="1" applyFill="1" applyBorder="1" applyAlignment="1">
      <alignment horizontal="left" vertical="center"/>
    </xf>
    <xf numFmtId="0" fontId="17" fillId="2" borderId="10" xfId="3" applyFont="1" applyFill="1" applyBorder="1" applyAlignment="1">
      <alignment horizontal="center" vertical="center"/>
    </xf>
    <xf numFmtId="0" fontId="16" fillId="2" borderId="1" xfId="3" applyFont="1" applyFill="1" applyBorder="1" applyAlignment="1">
      <alignment horizontal="center" vertical="center" wrapText="1"/>
    </xf>
    <xf numFmtId="0" fontId="2" fillId="2" borderId="11" xfId="3" applyFont="1" applyFill="1" applyBorder="1" applyAlignment="1">
      <alignment horizontal="left" vertical="center"/>
    </xf>
    <xf numFmtId="0" fontId="17" fillId="2" borderId="3" xfId="3" applyFont="1" applyFill="1" applyBorder="1" applyAlignment="1">
      <alignment horizontal="left" vertical="center"/>
    </xf>
    <xf numFmtId="0" fontId="17" fillId="2" borderId="0" xfId="3" applyFont="1" applyFill="1" applyBorder="1" applyAlignment="1">
      <alignment horizontal="center" vertical="center"/>
    </xf>
    <xf numFmtId="0" fontId="17" fillId="2" borderId="13" xfId="3" applyFont="1" applyFill="1" applyBorder="1" applyAlignment="1"/>
    <xf numFmtId="0" fontId="16" fillId="2" borderId="7" xfId="3" applyFont="1" applyFill="1" applyBorder="1" applyAlignment="1">
      <alignment horizontal="left" vertical="center"/>
    </xf>
    <xf numFmtId="0" fontId="2" fillId="2" borderId="14" xfId="3" applyFont="1" applyFill="1" applyBorder="1" applyAlignment="1"/>
    <xf numFmtId="0" fontId="17" fillId="2" borderId="12" xfId="3" applyFont="1" applyFill="1" applyBorder="1" applyAlignment="1"/>
    <xf numFmtId="0" fontId="17" fillId="2" borderId="4" xfId="3" applyFont="1" applyFill="1" applyBorder="1" applyAlignment="1">
      <alignment horizontal="left" vertical="center"/>
    </xf>
    <xf numFmtId="0" fontId="16" fillId="2" borderId="0" xfId="3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center" vertical="center"/>
    </xf>
    <xf numFmtId="0" fontId="17" fillId="2" borderId="11" xfId="3" applyFont="1" applyFill="1" applyBorder="1" applyAlignment="1">
      <alignment horizontal="left" vertical="center"/>
    </xf>
    <xf numFmtId="0" fontId="2" fillId="2" borderId="4" xfId="3" applyFont="1" applyFill="1" applyBorder="1" applyAlignment="1">
      <alignment horizontal="left" vertical="center"/>
    </xf>
    <xf numFmtId="0" fontId="17" fillId="2" borderId="0" xfId="3" applyFont="1" applyFill="1" applyBorder="1" applyAlignment="1"/>
    <xf numFmtId="0" fontId="18" fillId="2" borderId="0" xfId="3" applyFont="1" applyFill="1" applyBorder="1" applyAlignment="1">
      <alignment horizontal="left" vertical="center"/>
    </xf>
    <xf numFmtId="0" fontId="17" fillId="2" borderId="3" xfId="3" applyFont="1" applyFill="1" applyBorder="1" applyAlignment="1">
      <alignment horizontal="left"/>
    </xf>
    <xf numFmtId="0" fontId="2" fillId="2" borderId="3" xfId="3" applyFont="1" applyFill="1" applyBorder="1" applyAlignment="1">
      <alignment horizontal="left"/>
    </xf>
    <xf numFmtId="0" fontId="17" fillId="2" borderId="1" xfId="3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horizontal="left" vertical="center"/>
    </xf>
    <xf numFmtId="0" fontId="24" fillId="0" borderId="13" xfId="4" applyFont="1" applyBorder="1" applyAlignment="1">
      <alignment horizontal="center" vertical="center" wrapText="1"/>
    </xf>
    <xf numFmtId="0" fontId="24" fillId="0" borderId="16" xfId="4" applyFont="1" applyBorder="1" applyAlignment="1">
      <alignment horizontal="center" vertical="center" wrapText="1"/>
    </xf>
    <xf numFmtId="0" fontId="24" fillId="0" borderId="14" xfId="4" applyFont="1" applyBorder="1" applyAlignment="1">
      <alignment horizontal="center" vertical="center" wrapText="1"/>
    </xf>
    <xf numFmtId="0" fontId="24" fillId="0" borderId="18" xfId="4" applyFont="1" applyBorder="1" applyAlignment="1">
      <alignment horizontal="center" vertical="center" wrapText="1"/>
    </xf>
    <xf numFmtId="0" fontId="1" fillId="4" borderId="19" xfId="4" applyFill="1" applyBorder="1" applyAlignment="1">
      <alignment horizontal="center" vertical="center" wrapText="1"/>
    </xf>
    <xf numFmtId="0" fontId="1" fillId="4" borderId="20" xfId="4" applyFill="1" applyBorder="1" applyAlignment="1">
      <alignment horizontal="center" vertical="center" wrapText="1"/>
    </xf>
    <xf numFmtId="0" fontId="25" fillId="0" borderId="19" xfId="4" applyFont="1" applyBorder="1" applyAlignment="1">
      <alignment horizontal="center" vertical="center"/>
    </xf>
    <xf numFmtId="0" fontId="25" fillId="0" borderId="21" xfId="4" applyFont="1" applyBorder="1" applyAlignment="1">
      <alignment horizontal="center" vertical="center"/>
    </xf>
    <xf numFmtId="0" fontId="22" fillId="4" borderId="23" xfId="4" applyFont="1" applyFill="1" applyBorder="1" applyAlignment="1">
      <alignment horizontal="center" vertical="center"/>
    </xf>
    <xf numFmtId="0" fontId="22" fillId="4" borderId="18" xfId="4" applyFont="1" applyFill="1" applyBorder="1" applyAlignment="1">
      <alignment horizontal="center" vertical="center"/>
    </xf>
    <xf numFmtId="0" fontId="21" fillId="4" borderId="23" xfId="4" applyFont="1" applyFill="1" applyBorder="1" applyAlignment="1">
      <alignment horizontal="center" vertical="center"/>
    </xf>
    <xf numFmtId="0" fontId="21" fillId="4" borderId="18" xfId="4" applyFont="1" applyFill="1" applyBorder="1" applyAlignment="1">
      <alignment horizontal="center" vertical="center"/>
    </xf>
    <xf numFmtId="0" fontId="27" fillId="0" borderId="15" xfId="4" applyFont="1" applyBorder="1" applyAlignment="1">
      <alignment horizontal="center" vertical="center"/>
    </xf>
    <xf numFmtId="0" fontId="27" fillId="0" borderId="13" xfId="4" applyFont="1" applyBorder="1" applyAlignment="1">
      <alignment horizontal="center" vertical="center"/>
    </xf>
    <xf numFmtId="0" fontId="27" fillId="0" borderId="16" xfId="4" applyFont="1" applyBorder="1" applyAlignment="1">
      <alignment horizontal="center" vertical="center"/>
    </xf>
    <xf numFmtId="0" fontId="28" fillId="0" borderId="17" xfId="4" applyFont="1" applyBorder="1" applyAlignment="1">
      <alignment horizontal="center" vertical="center" wrapText="1"/>
    </xf>
    <xf numFmtId="0" fontId="28" fillId="0" borderId="0" xfId="4" applyFont="1" applyBorder="1" applyAlignment="1">
      <alignment horizontal="center" vertical="center" wrapText="1"/>
    </xf>
    <xf numFmtId="0" fontId="28" fillId="0" borderId="22" xfId="4" applyFont="1" applyBorder="1" applyAlignment="1">
      <alignment horizontal="center" vertical="center" wrapText="1"/>
    </xf>
    <xf numFmtId="0" fontId="28" fillId="0" borderId="23" xfId="4" applyFont="1" applyBorder="1" applyAlignment="1">
      <alignment horizontal="center" vertical="center" wrapText="1"/>
    </xf>
    <xf numFmtId="0" fontId="28" fillId="0" borderId="14" xfId="4" applyFont="1" applyBorder="1" applyAlignment="1">
      <alignment horizontal="center" vertical="center" wrapText="1"/>
    </xf>
    <xf numFmtId="0" fontId="28" fillId="0" borderId="18" xfId="4" applyFont="1" applyBorder="1" applyAlignment="1">
      <alignment horizontal="center" vertical="center" wrapText="1"/>
    </xf>
    <xf numFmtId="0" fontId="22" fillId="4" borderId="15" xfId="4" applyFont="1" applyFill="1" applyBorder="1" applyAlignment="1">
      <alignment horizontal="center" vertical="center"/>
    </xf>
    <xf numFmtId="0" fontId="22" fillId="4" borderId="16" xfId="4" applyFont="1" applyFill="1" applyBorder="1" applyAlignment="1">
      <alignment horizontal="center" vertical="center"/>
    </xf>
    <xf numFmtId="0" fontId="26" fillId="4" borderId="17" xfId="4" applyFont="1" applyFill="1" applyBorder="1" applyAlignment="1">
      <alignment horizontal="center" vertical="center"/>
    </xf>
    <xf numFmtId="0" fontId="26" fillId="4" borderId="22" xfId="4" applyFont="1" applyFill="1" applyBorder="1" applyAlignment="1">
      <alignment horizontal="center" vertical="center"/>
    </xf>
    <xf numFmtId="20" fontId="25" fillId="0" borderId="19" xfId="4" applyNumberFormat="1" applyFont="1" applyBorder="1" applyAlignment="1">
      <alignment horizontal="center" vertical="center"/>
    </xf>
    <xf numFmtId="0" fontId="25" fillId="0" borderId="20" xfId="4" applyFont="1" applyBorder="1" applyAlignment="1">
      <alignment horizontal="center" vertical="center"/>
    </xf>
    <xf numFmtId="0" fontId="21" fillId="4" borderId="15" xfId="4" applyFont="1" applyFill="1" applyBorder="1" applyAlignment="1">
      <alignment horizontal="center" vertical="center"/>
    </xf>
    <xf numFmtId="0" fontId="21" fillId="4" borderId="16" xfId="4" applyFont="1" applyFill="1" applyBorder="1" applyAlignment="1">
      <alignment horizontal="center" vertical="center"/>
    </xf>
    <xf numFmtId="0" fontId="29" fillId="0" borderId="26" xfId="0" applyFont="1" applyBorder="1" applyAlignment="1">
      <alignment horizontal="center"/>
    </xf>
    <xf numFmtId="0" fontId="29" fillId="0" borderId="24" xfId="0" applyFont="1" applyBorder="1" applyAlignment="1">
      <alignment horizontal="center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">
    <dxf>
      <font>
        <color rgb="FFFFFFFF"/>
      </font>
    </dxf>
    <dxf>
      <font>
        <color rgb="FFFFFFFF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657000</xdr:colOff>
      <xdr:row>69</xdr:row>
      <xdr:rowOff>104760</xdr:rowOff>
    </xdr:from>
    <xdr:to>
      <xdr:col>7</xdr:col>
      <xdr:colOff>85680</xdr:colOff>
      <xdr:row>74</xdr:row>
      <xdr:rowOff>104760</xdr:rowOff>
    </xdr:to>
    <xdr:sp macro="" textlink="">
      <xdr:nvSpPr>
        <xdr:cNvPr id="2" name="Line 1"/>
        <xdr:cNvSpPr/>
      </xdr:nvSpPr>
      <xdr:spPr>
        <a:xfrm flipH="1">
          <a:off x="2619150" y="8943960"/>
          <a:ext cx="485955" cy="828675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9</xdr:col>
      <xdr:colOff>857160</xdr:colOff>
      <xdr:row>69</xdr:row>
      <xdr:rowOff>56880</xdr:rowOff>
    </xdr:from>
    <xdr:to>
      <xdr:col>10</xdr:col>
      <xdr:colOff>104760</xdr:colOff>
      <xdr:row>74</xdr:row>
      <xdr:rowOff>47520</xdr:rowOff>
    </xdr:to>
    <xdr:sp macro="" textlink="">
      <xdr:nvSpPr>
        <xdr:cNvPr id="3" name="Line 1"/>
        <xdr:cNvSpPr/>
      </xdr:nvSpPr>
      <xdr:spPr>
        <a:xfrm flipH="1">
          <a:off x="4162335" y="8896080"/>
          <a:ext cx="304875" cy="819315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485640</xdr:colOff>
      <xdr:row>66</xdr:row>
      <xdr:rowOff>37800</xdr:rowOff>
    </xdr:from>
    <xdr:to>
      <xdr:col>3</xdr:col>
      <xdr:colOff>485640</xdr:colOff>
      <xdr:row>70</xdr:row>
      <xdr:rowOff>85680</xdr:rowOff>
    </xdr:to>
    <xdr:sp macro="" textlink="">
      <xdr:nvSpPr>
        <xdr:cNvPr id="4" name="Line 1"/>
        <xdr:cNvSpPr/>
      </xdr:nvSpPr>
      <xdr:spPr>
        <a:xfrm>
          <a:off x="714240" y="8505525"/>
          <a:ext cx="0" cy="543180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7</xdr:col>
      <xdr:colOff>114120</xdr:colOff>
      <xdr:row>64</xdr:row>
      <xdr:rowOff>0</xdr:rowOff>
    </xdr:from>
    <xdr:to>
      <xdr:col>7</xdr:col>
      <xdr:colOff>114120</xdr:colOff>
      <xdr:row>69</xdr:row>
      <xdr:rowOff>114120</xdr:rowOff>
    </xdr:to>
    <xdr:sp macro="" textlink="">
      <xdr:nvSpPr>
        <xdr:cNvPr id="5" name="Line 1"/>
        <xdr:cNvSpPr/>
      </xdr:nvSpPr>
      <xdr:spPr>
        <a:xfrm>
          <a:off x="3133545" y="8220075"/>
          <a:ext cx="0" cy="733245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10</xdr:col>
      <xdr:colOff>114120</xdr:colOff>
      <xdr:row>60</xdr:row>
      <xdr:rowOff>0</xdr:rowOff>
    </xdr:from>
    <xdr:to>
      <xdr:col>10</xdr:col>
      <xdr:colOff>114120</xdr:colOff>
      <xdr:row>69</xdr:row>
      <xdr:rowOff>114120</xdr:rowOff>
    </xdr:to>
    <xdr:sp macro="" textlink="">
      <xdr:nvSpPr>
        <xdr:cNvPr id="6" name="Line 1"/>
        <xdr:cNvSpPr/>
      </xdr:nvSpPr>
      <xdr:spPr>
        <a:xfrm>
          <a:off x="4476570" y="7724775"/>
          <a:ext cx="0" cy="1228545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218880</xdr:colOff>
      <xdr:row>70</xdr:row>
      <xdr:rowOff>56880</xdr:rowOff>
    </xdr:from>
    <xdr:to>
      <xdr:col>15</xdr:col>
      <xdr:colOff>504720</xdr:colOff>
      <xdr:row>80</xdr:row>
      <xdr:rowOff>47520</xdr:rowOff>
    </xdr:to>
    <xdr:sp macro="" textlink="">
      <xdr:nvSpPr>
        <xdr:cNvPr id="7" name="Line 1"/>
        <xdr:cNvSpPr/>
      </xdr:nvSpPr>
      <xdr:spPr>
        <a:xfrm>
          <a:off x="5924355" y="9019905"/>
          <a:ext cx="571590" cy="1438440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180720</xdr:colOff>
      <xdr:row>53</xdr:row>
      <xdr:rowOff>28440</xdr:rowOff>
    </xdr:from>
    <xdr:to>
      <xdr:col>13</xdr:col>
      <xdr:colOff>180720</xdr:colOff>
      <xdr:row>70</xdr:row>
      <xdr:rowOff>28440</xdr:rowOff>
    </xdr:to>
    <xdr:sp macro="" textlink="">
      <xdr:nvSpPr>
        <xdr:cNvPr id="8" name="Line 1"/>
        <xdr:cNvSpPr/>
      </xdr:nvSpPr>
      <xdr:spPr>
        <a:xfrm>
          <a:off x="5886195" y="6886440"/>
          <a:ext cx="0" cy="2105025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475920</xdr:colOff>
      <xdr:row>2</xdr:row>
      <xdr:rowOff>0</xdr:rowOff>
    </xdr:from>
    <xdr:to>
      <xdr:col>3</xdr:col>
      <xdr:colOff>475920</xdr:colOff>
      <xdr:row>3</xdr:row>
      <xdr:rowOff>47520</xdr:rowOff>
    </xdr:to>
    <xdr:sp macro="" textlink="">
      <xdr:nvSpPr>
        <xdr:cNvPr id="9" name="Line 1"/>
        <xdr:cNvSpPr/>
      </xdr:nvSpPr>
      <xdr:spPr>
        <a:xfrm>
          <a:off x="704520" y="542925"/>
          <a:ext cx="0" cy="171345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6</xdr:col>
      <xdr:colOff>523800</xdr:colOff>
      <xdr:row>2</xdr:row>
      <xdr:rowOff>9360</xdr:rowOff>
    </xdr:from>
    <xdr:to>
      <xdr:col>6</xdr:col>
      <xdr:colOff>523800</xdr:colOff>
      <xdr:row>3</xdr:row>
      <xdr:rowOff>56880</xdr:rowOff>
    </xdr:to>
    <xdr:sp macro="" textlink="">
      <xdr:nvSpPr>
        <xdr:cNvPr id="10" name="Line 1"/>
        <xdr:cNvSpPr/>
      </xdr:nvSpPr>
      <xdr:spPr>
        <a:xfrm>
          <a:off x="2485950" y="552285"/>
          <a:ext cx="0" cy="171345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9</xdr:col>
      <xdr:colOff>533160</xdr:colOff>
      <xdr:row>2</xdr:row>
      <xdr:rowOff>0</xdr:rowOff>
    </xdr:from>
    <xdr:to>
      <xdr:col>9</xdr:col>
      <xdr:colOff>533160</xdr:colOff>
      <xdr:row>3</xdr:row>
      <xdr:rowOff>47520</xdr:rowOff>
    </xdr:to>
    <xdr:sp macro="" textlink="">
      <xdr:nvSpPr>
        <xdr:cNvPr id="11" name="Line 1"/>
        <xdr:cNvSpPr/>
      </xdr:nvSpPr>
      <xdr:spPr>
        <a:xfrm>
          <a:off x="3838335" y="542925"/>
          <a:ext cx="0" cy="171345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12</xdr:col>
      <xdr:colOff>514080</xdr:colOff>
      <xdr:row>2</xdr:row>
      <xdr:rowOff>9360</xdr:rowOff>
    </xdr:from>
    <xdr:to>
      <xdr:col>12</xdr:col>
      <xdr:colOff>514080</xdr:colOff>
      <xdr:row>3</xdr:row>
      <xdr:rowOff>56880</xdr:rowOff>
    </xdr:to>
    <xdr:sp macro="" textlink="">
      <xdr:nvSpPr>
        <xdr:cNvPr id="12" name="Line 1"/>
        <xdr:cNvSpPr/>
      </xdr:nvSpPr>
      <xdr:spPr>
        <a:xfrm>
          <a:off x="5162280" y="552285"/>
          <a:ext cx="0" cy="171345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15</xdr:col>
      <xdr:colOff>495000</xdr:colOff>
      <xdr:row>2</xdr:row>
      <xdr:rowOff>0</xdr:rowOff>
    </xdr:from>
    <xdr:to>
      <xdr:col>15</xdr:col>
      <xdr:colOff>495000</xdr:colOff>
      <xdr:row>3</xdr:row>
      <xdr:rowOff>47520</xdr:rowOff>
    </xdr:to>
    <xdr:sp macro="" textlink="">
      <xdr:nvSpPr>
        <xdr:cNvPr id="13" name="Line 1"/>
        <xdr:cNvSpPr/>
      </xdr:nvSpPr>
      <xdr:spPr>
        <a:xfrm>
          <a:off x="6486225" y="542925"/>
          <a:ext cx="0" cy="171345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1009650</xdr:colOff>
      <xdr:row>1</xdr:row>
      <xdr:rowOff>200025</xdr:rowOff>
    </xdr:from>
    <xdr:to>
      <xdr:col>25</xdr:col>
      <xdr:colOff>292100</xdr:colOff>
      <xdr:row>14</xdr:row>
      <xdr:rowOff>53974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0" y="476250"/>
          <a:ext cx="1768475" cy="1606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657000</xdr:colOff>
      <xdr:row>69</xdr:row>
      <xdr:rowOff>104760</xdr:rowOff>
    </xdr:from>
    <xdr:to>
      <xdr:col>7</xdr:col>
      <xdr:colOff>85680</xdr:colOff>
      <xdr:row>74</xdr:row>
      <xdr:rowOff>104760</xdr:rowOff>
    </xdr:to>
    <xdr:sp macro="" textlink="">
      <xdr:nvSpPr>
        <xdr:cNvPr id="2" name="Line 1"/>
        <xdr:cNvSpPr/>
      </xdr:nvSpPr>
      <xdr:spPr>
        <a:xfrm flipH="1">
          <a:off x="2619150" y="8943960"/>
          <a:ext cx="485955" cy="828675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9</xdr:col>
      <xdr:colOff>857160</xdr:colOff>
      <xdr:row>69</xdr:row>
      <xdr:rowOff>56880</xdr:rowOff>
    </xdr:from>
    <xdr:to>
      <xdr:col>10</xdr:col>
      <xdr:colOff>104760</xdr:colOff>
      <xdr:row>74</xdr:row>
      <xdr:rowOff>47520</xdr:rowOff>
    </xdr:to>
    <xdr:sp macro="" textlink="">
      <xdr:nvSpPr>
        <xdr:cNvPr id="3" name="Line 1"/>
        <xdr:cNvSpPr/>
      </xdr:nvSpPr>
      <xdr:spPr>
        <a:xfrm flipH="1">
          <a:off x="4162335" y="8896080"/>
          <a:ext cx="304875" cy="819315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485640</xdr:colOff>
      <xdr:row>66</xdr:row>
      <xdr:rowOff>37800</xdr:rowOff>
    </xdr:from>
    <xdr:to>
      <xdr:col>3</xdr:col>
      <xdr:colOff>485640</xdr:colOff>
      <xdr:row>70</xdr:row>
      <xdr:rowOff>85680</xdr:rowOff>
    </xdr:to>
    <xdr:sp macro="" textlink="">
      <xdr:nvSpPr>
        <xdr:cNvPr id="4" name="Line 1"/>
        <xdr:cNvSpPr/>
      </xdr:nvSpPr>
      <xdr:spPr>
        <a:xfrm>
          <a:off x="714240" y="8505525"/>
          <a:ext cx="0" cy="543180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7</xdr:col>
      <xdr:colOff>114120</xdr:colOff>
      <xdr:row>64</xdr:row>
      <xdr:rowOff>0</xdr:rowOff>
    </xdr:from>
    <xdr:to>
      <xdr:col>7</xdr:col>
      <xdr:colOff>114120</xdr:colOff>
      <xdr:row>69</xdr:row>
      <xdr:rowOff>114120</xdr:rowOff>
    </xdr:to>
    <xdr:sp macro="" textlink="">
      <xdr:nvSpPr>
        <xdr:cNvPr id="5" name="Line 1"/>
        <xdr:cNvSpPr/>
      </xdr:nvSpPr>
      <xdr:spPr>
        <a:xfrm>
          <a:off x="3133545" y="8220075"/>
          <a:ext cx="0" cy="733245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10</xdr:col>
      <xdr:colOff>114120</xdr:colOff>
      <xdr:row>60</xdr:row>
      <xdr:rowOff>0</xdr:rowOff>
    </xdr:from>
    <xdr:to>
      <xdr:col>10</xdr:col>
      <xdr:colOff>114120</xdr:colOff>
      <xdr:row>69</xdr:row>
      <xdr:rowOff>114120</xdr:rowOff>
    </xdr:to>
    <xdr:sp macro="" textlink="">
      <xdr:nvSpPr>
        <xdr:cNvPr id="6" name="Line 1"/>
        <xdr:cNvSpPr/>
      </xdr:nvSpPr>
      <xdr:spPr>
        <a:xfrm>
          <a:off x="4476570" y="7724775"/>
          <a:ext cx="0" cy="1228545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218880</xdr:colOff>
      <xdr:row>70</xdr:row>
      <xdr:rowOff>56880</xdr:rowOff>
    </xdr:from>
    <xdr:to>
      <xdr:col>15</xdr:col>
      <xdr:colOff>504720</xdr:colOff>
      <xdr:row>80</xdr:row>
      <xdr:rowOff>47520</xdr:rowOff>
    </xdr:to>
    <xdr:sp macro="" textlink="">
      <xdr:nvSpPr>
        <xdr:cNvPr id="7" name="Line 1"/>
        <xdr:cNvSpPr/>
      </xdr:nvSpPr>
      <xdr:spPr>
        <a:xfrm>
          <a:off x="5924355" y="9019905"/>
          <a:ext cx="571590" cy="1438440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180720</xdr:colOff>
      <xdr:row>53</xdr:row>
      <xdr:rowOff>28440</xdr:rowOff>
    </xdr:from>
    <xdr:to>
      <xdr:col>13</xdr:col>
      <xdr:colOff>180720</xdr:colOff>
      <xdr:row>70</xdr:row>
      <xdr:rowOff>28440</xdr:rowOff>
    </xdr:to>
    <xdr:sp macro="" textlink="">
      <xdr:nvSpPr>
        <xdr:cNvPr id="8" name="Line 1"/>
        <xdr:cNvSpPr/>
      </xdr:nvSpPr>
      <xdr:spPr>
        <a:xfrm>
          <a:off x="5886195" y="6886440"/>
          <a:ext cx="0" cy="2105025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475920</xdr:colOff>
      <xdr:row>2</xdr:row>
      <xdr:rowOff>0</xdr:rowOff>
    </xdr:from>
    <xdr:to>
      <xdr:col>3</xdr:col>
      <xdr:colOff>475920</xdr:colOff>
      <xdr:row>3</xdr:row>
      <xdr:rowOff>47520</xdr:rowOff>
    </xdr:to>
    <xdr:sp macro="" textlink="">
      <xdr:nvSpPr>
        <xdr:cNvPr id="9" name="Line 1"/>
        <xdr:cNvSpPr/>
      </xdr:nvSpPr>
      <xdr:spPr>
        <a:xfrm>
          <a:off x="704520" y="542925"/>
          <a:ext cx="0" cy="171345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6</xdr:col>
      <xdr:colOff>523800</xdr:colOff>
      <xdr:row>2</xdr:row>
      <xdr:rowOff>9360</xdr:rowOff>
    </xdr:from>
    <xdr:to>
      <xdr:col>6</xdr:col>
      <xdr:colOff>523800</xdr:colOff>
      <xdr:row>3</xdr:row>
      <xdr:rowOff>56880</xdr:rowOff>
    </xdr:to>
    <xdr:sp macro="" textlink="">
      <xdr:nvSpPr>
        <xdr:cNvPr id="10" name="Line 1"/>
        <xdr:cNvSpPr/>
      </xdr:nvSpPr>
      <xdr:spPr>
        <a:xfrm>
          <a:off x="2485950" y="552285"/>
          <a:ext cx="0" cy="171345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9</xdr:col>
      <xdr:colOff>533160</xdr:colOff>
      <xdr:row>2</xdr:row>
      <xdr:rowOff>0</xdr:rowOff>
    </xdr:from>
    <xdr:to>
      <xdr:col>9</xdr:col>
      <xdr:colOff>533160</xdr:colOff>
      <xdr:row>3</xdr:row>
      <xdr:rowOff>47520</xdr:rowOff>
    </xdr:to>
    <xdr:sp macro="" textlink="">
      <xdr:nvSpPr>
        <xdr:cNvPr id="11" name="Line 1"/>
        <xdr:cNvSpPr/>
      </xdr:nvSpPr>
      <xdr:spPr>
        <a:xfrm>
          <a:off x="3838335" y="542925"/>
          <a:ext cx="0" cy="171345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12</xdr:col>
      <xdr:colOff>514080</xdr:colOff>
      <xdr:row>2</xdr:row>
      <xdr:rowOff>9360</xdr:rowOff>
    </xdr:from>
    <xdr:to>
      <xdr:col>12</xdr:col>
      <xdr:colOff>514080</xdr:colOff>
      <xdr:row>3</xdr:row>
      <xdr:rowOff>56880</xdr:rowOff>
    </xdr:to>
    <xdr:sp macro="" textlink="">
      <xdr:nvSpPr>
        <xdr:cNvPr id="12" name="Line 1"/>
        <xdr:cNvSpPr/>
      </xdr:nvSpPr>
      <xdr:spPr>
        <a:xfrm>
          <a:off x="5162280" y="552285"/>
          <a:ext cx="0" cy="171345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15</xdr:col>
      <xdr:colOff>495000</xdr:colOff>
      <xdr:row>2</xdr:row>
      <xdr:rowOff>0</xdr:rowOff>
    </xdr:from>
    <xdr:to>
      <xdr:col>15</xdr:col>
      <xdr:colOff>495000</xdr:colOff>
      <xdr:row>3</xdr:row>
      <xdr:rowOff>47520</xdr:rowOff>
    </xdr:to>
    <xdr:sp macro="" textlink="">
      <xdr:nvSpPr>
        <xdr:cNvPr id="13" name="Line 1"/>
        <xdr:cNvSpPr/>
      </xdr:nvSpPr>
      <xdr:spPr>
        <a:xfrm>
          <a:off x="6486225" y="542925"/>
          <a:ext cx="0" cy="171345"/>
        </a:xfrm>
        <a:prstGeom prst="line">
          <a:avLst/>
        </a:prstGeom>
        <a:ln w="9525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21</xdr:col>
      <xdr:colOff>38100</xdr:colOff>
      <xdr:row>1</xdr:row>
      <xdr:rowOff>228600</xdr:rowOff>
    </xdr:from>
    <xdr:to>
      <xdr:col>25</xdr:col>
      <xdr:colOff>120650</xdr:colOff>
      <xdr:row>13</xdr:row>
      <xdr:rowOff>53974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96300" y="504825"/>
          <a:ext cx="1768475" cy="14541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1</xdr:rowOff>
    </xdr:from>
    <xdr:to>
      <xdr:col>2</xdr:col>
      <xdr:colOff>838200</xdr:colOff>
      <xdr:row>2</xdr:row>
      <xdr:rowOff>342900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4350" y="209551"/>
          <a:ext cx="1781175" cy="1457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K124"/>
  <sheetViews>
    <sheetView tabSelected="1" view="pageBreakPreview" zoomScaleNormal="100" zoomScaleSheetLayoutView="100" workbookViewId="0">
      <selection activeCell="X118" sqref="X118"/>
    </sheetView>
  </sheetViews>
  <sheetFormatPr defaultColWidth="9.140625" defaultRowHeight="12.75" x14ac:dyDescent="0.2"/>
  <cols>
    <col min="1" max="1" width="1.5703125" customWidth="1"/>
    <col min="2" max="2" width="1.85546875" style="1" customWidth="1"/>
    <col min="3" max="3" width="3.7109375" style="1" hidden="1" customWidth="1"/>
    <col min="4" max="4" width="21.7109375" style="2" customWidth="1"/>
    <col min="5" max="5" width="14.140625" style="3" hidden="1" customWidth="1"/>
    <col min="6" max="6" width="4.28515625" style="4" customWidth="1"/>
    <col min="7" max="7" width="15.85546875" style="3" customWidth="1"/>
    <col min="8" max="8" width="4.28515625" style="4" customWidth="1"/>
    <col min="9" max="9" width="19.85546875" style="4" hidden="1" customWidth="1"/>
    <col min="10" max="10" width="15.85546875" style="3" customWidth="1"/>
    <col min="11" max="11" width="4.28515625" style="4" customWidth="1"/>
    <col min="12" max="12" width="26" style="4" hidden="1" customWidth="1"/>
    <col min="13" max="13" width="15.85546875" style="3" customWidth="1"/>
    <col min="14" max="14" width="4.28515625" style="4" customWidth="1"/>
    <col min="15" max="15" width="17.28515625" style="4" hidden="1" customWidth="1"/>
    <col min="16" max="16" width="15.85546875" style="3" customWidth="1"/>
    <col min="17" max="17" width="14" style="3" hidden="1" customWidth="1"/>
    <col min="18" max="18" width="4.85546875" style="4" customWidth="1"/>
    <col min="19" max="19" width="18.42578125" style="4" hidden="1" customWidth="1"/>
    <col min="20" max="20" width="17.140625" style="3" customWidth="1"/>
    <col min="21" max="21" width="3.42578125" style="3" hidden="1" customWidth="1"/>
    <col min="22" max="22" width="4.28515625" style="3" customWidth="1"/>
    <col min="23" max="23" width="14.5703125" style="3" hidden="1" customWidth="1"/>
    <col min="24" max="24" width="15.85546875" style="1" customWidth="1"/>
    <col min="25" max="25" width="11.5703125" style="1" hidden="1" customWidth="1"/>
    <col min="26" max="26" width="14.28515625" style="5" customWidth="1"/>
    <col min="27" max="27" width="5.7109375" style="6" customWidth="1"/>
    <col min="28" max="28" width="4.28515625" style="5" customWidth="1"/>
    <col min="29" max="29" width="15.140625" style="5" hidden="1" customWidth="1"/>
    <col min="30" max="30" width="13.7109375" style="5" customWidth="1"/>
    <col min="31" max="31" width="7.28515625" style="5" customWidth="1"/>
    <col min="32" max="32" width="7.85546875" style="5" customWidth="1"/>
    <col min="33" max="34" width="11.5703125" style="1" hidden="1" customWidth="1"/>
    <col min="35" max="1025" width="9.140625" style="1"/>
  </cols>
  <sheetData>
    <row r="1" spans="2:22" ht="21.75" customHeight="1" x14ac:dyDescent="0.2">
      <c r="B1" s="232" t="s">
        <v>0</v>
      </c>
      <c r="C1" s="232"/>
      <c r="D1" s="233" t="s">
        <v>62</v>
      </c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7"/>
      <c r="V1" s="167" t="s">
        <v>169</v>
      </c>
    </row>
    <row r="2" spans="2:22" ht="21" customHeight="1" x14ac:dyDescent="0.2">
      <c r="C2" s="8"/>
      <c r="D2" s="9" t="s">
        <v>1</v>
      </c>
      <c r="E2" s="7"/>
      <c r="F2" s="7"/>
      <c r="G2" s="9" t="s">
        <v>2</v>
      </c>
      <c r="H2" s="7"/>
      <c r="I2" s="7"/>
      <c r="J2" s="9" t="s">
        <v>3</v>
      </c>
      <c r="K2" s="7"/>
      <c r="L2" s="7"/>
      <c r="M2" s="9" t="s">
        <v>4</v>
      </c>
      <c r="N2" s="7"/>
      <c r="O2" s="7"/>
      <c r="P2" s="9" t="s">
        <v>5</v>
      </c>
      <c r="Q2" s="7"/>
      <c r="R2" s="7"/>
      <c r="S2" s="7"/>
    </row>
    <row r="3" spans="2:22" ht="9.75" customHeight="1" x14ac:dyDescent="0.2">
      <c r="C3" s="215">
        <v>1</v>
      </c>
      <c r="D3" s="210" t="s">
        <v>63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2:22" ht="9.75" customHeight="1" x14ac:dyDescent="0.2">
      <c r="B4" s="212">
        <v>1</v>
      </c>
      <c r="C4" s="215"/>
      <c r="D4" s="210"/>
    </row>
    <row r="5" spans="2:22" ht="9.75" customHeight="1" x14ac:dyDescent="0.2">
      <c r="B5" s="212"/>
      <c r="C5" s="215">
        <v>2</v>
      </c>
      <c r="D5" s="209" t="s">
        <v>64</v>
      </c>
      <c r="E5" s="10" t="str">
        <f>D3</f>
        <v>AYŞE BAL</v>
      </c>
      <c r="F5" s="195" t="s">
        <v>6</v>
      </c>
      <c r="G5" s="220" t="s">
        <v>63</v>
      </c>
      <c r="H5" s="220"/>
      <c r="I5" s="73"/>
    </row>
    <row r="6" spans="2:22" ht="9.75" customHeight="1" x14ac:dyDescent="0.2">
      <c r="B6" s="212">
        <v>2</v>
      </c>
      <c r="C6" s="215"/>
      <c r="D6" s="210"/>
      <c r="E6" s="11" t="str">
        <f>D5</f>
        <v>DEFNE ÖZER</v>
      </c>
      <c r="F6" s="195"/>
      <c r="G6" s="218" t="s">
        <v>96</v>
      </c>
      <c r="H6" s="219"/>
      <c r="I6" s="12"/>
    </row>
    <row r="7" spans="2:22" ht="9.75" customHeight="1" x14ac:dyDescent="0.2">
      <c r="B7" s="212"/>
      <c r="C7" s="215">
        <v>3</v>
      </c>
      <c r="D7" s="209" t="s">
        <v>65</v>
      </c>
      <c r="E7" s="10"/>
      <c r="F7" s="78"/>
      <c r="G7" s="13"/>
      <c r="H7" s="195" t="s">
        <v>7</v>
      </c>
      <c r="I7" s="14" t="str">
        <f>G5</f>
        <v>AYŞE BAL</v>
      </c>
      <c r="J7" s="220" t="s">
        <v>63</v>
      </c>
      <c r="K7" s="220"/>
      <c r="L7" s="73"/>
    </row>
    <row r="8" spans="2:22" ht="9.75" customHeight="1" x14ac:dyDescent="0.2">
      <c r="B8" s="212">
        <v>3</v>
      </c>
      <c r="C8" s="215"/>
      <c r="D8" s="210"/>
      <c r="E8" s="11"/>
      <c r="F8" s="6"/>
      <c r="G8" s="13"/>
      <c r="H8" s="195"/>
      <c r="I8" s="15" t="str">
        <f>G9</f>
        <v>NEHİR SAY</v>
      </c>
      <c r="J8" s="230" t="s">
        <v>113</v>
      </c>
      <c r="K8" s="231"/>
      <c r="L8" s="13"/>
    </row>
    <row r="9" spans="2:22" ht="9.75" customHeight="1" x14ac:dyDescent="0.2">
      <c r="B9" s="212"/>
      <c r="C9" s="215">
        <v>4</v>
      </c>
      <c r="D9" s="209" t="s">
        <v>66</v>
      </c>
      <c r="E9" s="10" t="str">
        <f>D7</f>
        <v>NEHİR SAY</v>
      </c>
      <c r="F9" s="195" t="s">
        <v>8</v>
      </c>
      <c r="G9" s="211" t="s">
        <v>65</v>
      </c>
      <c r="H9" s="211"/>
      <c r="I9" s="73"/>
      <c r="J9" s="13"/>
      <c r="K9" s="16"/>
      <c r="L9" s="17"/>
    </row>
    <row r="10" spans="2:22" ht="9.75" customHeight="1" x14ac:dyDescent="0.2">
      <c r="B10" s="212">
        <v>4</v>
      </c>
      <c r="C10" s="215"/>
      <c r="D10" s="210"/>
      <c r="E10" s="11" t="str">
        <f>D9</f>
        <v>NAZ DEMİR</v>
      </c>
      <c r="F10" s="195"/>
      <c r="G10" s="216" t="s">
        <v>101</v>
      </c>
      <c r="H10" s="217"/>
      <c r="J10" s="13"/>
      <c r="K10" s="16"/>
      <c r="L10" s="17"/>
    </row>
    <row r="11" spans="2:22" ht="9.75" customHeight="1" x14ac:dyDescent="0.2">
      <c r="B11" s="212"/>
      <c r="C11" s="215">
        <v>5</v>
      </c>
      <c r="D11" s="209" t="s">
        <v>67</v>
      </c>
      <c r="E11" s="10"/>
      <c r="F11" s="78"/>
      <c r="J11" s="13"/>
      <c r="K11" s="195" t="s">
        <v>9</v>
      </c>
      <c r="L11" s="14" t="str">
        <f>J7</f>
        <v>AYŞE BAL</v>
      </c>
      <c r="M11" s="220" t="s">
        <v>63</v>
      </c>
      <c r="N11" s="220"/>
      <c r="O11" s="73"/>
    </row>
    <row r="12" spans="2:22" ht="9.75" customHeight="1" x14ac:dyDescent="0.2">
      <c r="B12" s="212">
        <v>5</v>
      </c>
      <c r="C12" s="215"/>
      <c r="D12" s="210"/>
      <c r="E12" s="11"/>
      <c r="F12" s="6"/>
      <c r="J12" s="13"/>
      <c r="K12" s="195"/>
      <c r="L12" s="15" t="str">
        <f>J15</f>
        <v>YAĞMUR TEZCAN</v>
      </c>
      <c r="M12" s="85" t="s">
        <v>97</v>
      </c>
      <c r="N12" s="19"/>
      <c r="O12" s="17"/>
    </row>
    <row r="13" spans="2:22" ht="9.75" customHeight="1" x14ac:dyDescent="0.2">
      <c r="B13" s="212"/>
      <c r="C13" s="215">
        <v>6</v>
      </c>
      <c r="D13" s="209" t="s">
        <v>68</v>
      </c>
      <c r="E13" s="10" t="str">
        <f>D11</f>
        <v>CEYLİN ÖZ</v>
      </c>
      <c r="F13" s="195" t="s">
        <v>10</v>
      </c>
      <c r="G13" s="220" t="s">
        <v>68</v>
      </c>
      <c r="H13" s="220"/>
      <c r="I13" s="73"/>
      <c r="J13" s="13"/>
      <c r="K13" s="16"/>
      <c r="L13" s="17"/>
      <c r="M13" s="13"/>
      <c r="N13" s="16"/>
      <c r="O13" s="17"/>
    </row>
    <row r="14" spans="2:22" ht="9.75" customHeight="1" x14ac:dyDescent="0.2">
      <c r="B14" s="212">
        <v>6</v>
      </c>
      <c r="C14" s="215"/>
      <c r="D14" s="210"/>
      <c r="E14" s="11" t="str">
        <f>D13</f>
        <v>ÖYKÜ GÜN FİDAN</v>
      </c>
      <c r="F14" s="195"/>
      <c r="G14" s="218" t="s">
        <v>102</v>
      </c>
      <c r="H14" s="219"/>
      <c r="I14" s="12"/>
      <c r="J14" s="13"/>
      <c r="K14" s="16"/>
      <c r="L14" s="17"/>
      <c r="M14" s="13"/>
      <c r="N14" s="16"/>
      <c r="O14" s="17"/>
    </row>
    <row r="15" spans="2:22" ht="9.75" customHeight="1" x14ac:dyDescent="0.2">
      <c r="B15" s="212"/>
      <c r="C15" s="215">
        <v>7</v>
      </c>
      <c r="D15" s="209" t="s">
        <v>69</v>
      </c>
      <c r="E15" s="10"/>
      <c r="F15" s="78"/>
      <c r="G15" s="13"/>
      <c r="H15" s="195" t="s">
        <v>11</v>
      </c>
      <c r="I15" s="14" t="str">
        <f>G13</f>
        <v>ÖYKÜ GÜN FİDAN</v>
      </c>
      <c r="J15" s="211" t="s">
        <v>70</v>
      </c>
      <c r="K15" s="211"/>
      <c r="L15" s="73"/>
      <c r="M15" s="13"/>
      <c r="N15" s="16"/>
      <c r="O15" s="17"/>
    </row>
    <row r="16" spans="2:22" ht="9.75" customHeight="1" x14ac:dyDescent="0.2">
      <c r="B16" s="212">
        <v>7</v>
      </c>
      <c r="C16" s="215"/>
      <c r="D16" s="210"/>
      <c r="E16" s="11"/>
      <c r="F16" s="6"/>
      <c r="G16" s="13"/>
      <c r="H16" s="195"/>
      <c r="I16" s="15" t="str">
        <f>G17</f>
        <v>YAĞMUR TEZCAN</v>
      </c>
      <c r="J16" s="213" t="s">
        <v>100</v>
      </c>
      <c r="K16" s="214"/>
      <c r="L16" s="73"/>
      <c r="M16" s="13"/>
      <c r="N16" s="16"/>
      <c r="O16" s="17"/>
    </row>
    <row r="17" spans="2:29" ht="9.75" customHeight="1" x14ac:dyDescent="0.2">
      <c r="B17" s="212"/>
      <c r="C17" s="215">
        <v>8</v>
      </c>
      <c r="D17" s="209" t="s">
        <v>70</v>
      </c>
      <c r="E17" s="10" t="str">
        <f>D15</f>
        <v>DOĞA İLHAN</v>
      </c>
      <c r="F17" s="195" t="s">
        <v>12</v>
      </c>
      <c r="G17" s="211" t="s">
        <v>70</v>
      </c>
      <c r="H17" s="211"/>
      <c r="I17" s="73"/>
      <c r="M17" s="13"/>
      <c r="N17" s="20"/>
      <c r="O17" s="12"/>
    </row>
    <row r="18" spans="2:29" ht="9.75" customHeight="1" x14ac:dyDescent="0.2">
      <c r="B18" s="212">
        <v>8</v>
      </c>
      <c r="C18" s="215"/>
      <c r="D18" s="210"/>
      <c r="E18" s="11" t="str">
        <f>D17</f>
        <v>YAĞMUR TEZCAN</v>
      </c>
      <c r="F18" s="195"/>
      <c r="G18" s="216" t="s">
        <v>103</v>
      </c>
      <c r="H18" s="217"/>
      <c r="M18" s="13"/>
      <c r="N18" s="222" t="s">
        <v>13</v>
      </c>
      <c r="O18" s="21" t="str">
        <f>M11</f>
        <v>AYŞE BAL</v>
      </c>
      <c r="P18" s="199" t="s">
        <v>71</v>
      </c>
      <c r="Q18" s="199"/>
      <c r="R18" s="199"/>
      <c r="S18" s="73"/>
    </row>
    <row r="19" spans="2:29" ht="9.75" customHeight="1" x14ac:dyDescent="0.2">
      <c r="B19" s="212"/>
      <c r="C19" s="215">
        <v>9</v>
      </c>
      <c r="D19" s="209" t="s">
        <v>71</v>
      </c>
      <c r="E19" s="10"/>
      <c r="F19" s="6"/>
      <c r="M19" s="13"/>
      <c r="N19" s="222"/>
      <c r="O19" s="21" t="str">
        <f>M27</f>
        <v>ELA DÜZOVALILAR</v>
      </c>
      <c r="P19" s="170" t="s">
        <v>113</v>
      </c>
      <c r="Q19" s="18"/>
      <c r="R19" s="19"/>
      <c r="S19" s="17"/>
      <c r="T19" s="13"/>
      <c r="U19" s="13"/>
    </row>
    <row r="20" spans="2:29" ht="9.75" customHeight="1" x14ac:dyDescent="0.2">
      <c r="B20" s="212">
        <v>9</v>
      </c>
      <c r="C20" s="215"/>
      <c r="D20" s="210"/>
      <c r="E20" s="11"/>
      <c r="F20" s="6"/>
      <c r="M20" s="13"/>
      <c r="N20" s="222"/>
      <c r="O20" s="21"/>
      <c r="P20" s="13"/>
      <c r="Q20" s="13"/>
      <c r="R20" s="16"/>
      <c r="S20" s="17"/>
      <c r="T20" s="13"/>
      <c r="U20" s="13"/>
    </row>
    <row r="21" spans="2:29" ht="9.75" customHeight="1" x14ac:dyDescent="0.2">
      <c r="B21" s="212"/>
      <c r="C21" s="215">
        <v>10</v>
      </c>
      <c r="D21" s="209" t="s">
        <v>72</v>
      </c>
      <c r="E21" s="10" t="str">
        <f>D19</f>
        <v>ELA DÜZOVALILAR</v>
      </c>
      <c r="F21" s="195" t="s">
        <v>14</v>
      </c>
      <c r="G21" s="220" t="s">
        <v>71</v>
      </c>
      <c r="H21" s="220"/>
      <c r="I21" s="73"/>
      <c r="M21" s="13"/>
      <c r="N21" s="222"/>
      <c r="O21" s="21"/>
      <c r="P21" s="13"/>
      <c r="Q21" s="13"/>
      <c r="R21" s="16"/>
      <c r="S21" s="17"/>
    </row>
    <row r="22" spans="2:29" ht="9.75" customHeight="1" x14ac:dyDescent="0.2">
      <c r="B22" s="212">
        <v>10</v>
      </c>
      <c r="C22" s="215"/>
      <c r="D22" s="210"/>
      <c r="E22" s="11" t="str">
        <f>D21</f>
        <v>PELİN TOKER</v>
      </c>
      <c r="F22" s="195"/>
      <c r="G22" s="218" t="s">
        <v>104</v>
      </c>
      <c r="H22" s="219"/>
      <c r="I22" s="12"/>
      <c r="M22" s="13"/>
      <c r="N22" s="20"/>
      <c r="O22" s="12"/>
      <c r="P22" s="13"/>
      <c r="Q22" s="13"/>
      <c r="R22" s="16"/>
      <c r="S22" s="17"/>
    </row>
    <row r="23" spans="2:29" ht="9.75" customHeight="1" x14ac:dyDescent="0.2">
      <c r="B23" s="212"/>
      <c r="C23" s="215">
        <v>11</v>
      </c>
      <c r="D23" s="209" t="s">
        <v>73</v>
      </c>
      <c r="E23" s="10"/>
      <c r="F23" s="78"/>
      <c r="G23" s="13"/>
      <c r="H23" s="195" t="s">
        <v>15</v>
      </c>
      <c r="I23" s="14" t="str">
        <f>G21</f>
        <v>ELA DÜZOVALILAR</v>
      </c>
      <c r="J23" s="220" t="s">
        <v>71</v>
      </c>
      <c r="K23" s="220"/>
      <c r="L23" s="73"/>
      <c r="M23" s="13"/>
      <c r="N23" s="16"/>
      <c r="O23" s="17"/>
      <c r="P23" s="13"/>
      <c r="Q23" s="13"/>
      <c r="R23" s="16"/>
      <c r="S23" s="17"/>
    </row>
    <row r="24" spans="2:29" ht="9.75" customHeight="1" x14ac:dyDescent="0.2">
      <c r="B24" s="212">
        <v>11</v>
      </c>
      <c r="C24" s="215"/>
      <c r="D24" s="210"/>
      <c r="E24" s="11"/>
      <c r="F24" s="6"/>
      <c r="G24" s="13"/>
      <c r="H24" s="195"/>
      <c r="I24" s="15" t="str">
        <f>G25</f>
        <v>MELİSA GÜRSEL</v>
      </c>
      <c r="J24" s="83" t="s">
        <v>96</v>
      </c>
      <c r="K24" s="19"/>
      <c r="L24" s="17"/>
      <c r="M24" s="13"/>
      <c r="N24" s="16"/>
      <c r="O24" s="17"/>
      <c r="P24" s="13"/>
      <c r="Q24" s="13"/>
      <c r="R24" s="16"/>
      <c r="S24" s="17"/>
    </row>
    <row r="25" spans="2:29" ht="9.75" customHeight="1" x14ac:dyDescent="0.2">
      <c r="B25" s="212"/>
      <c r="C25" s="215">
        <v>12</v>
      </c>
      <c r="D25" s="209" t="s">
        <v>74</v>
      </c>
      <c r="E25" s="10" t="str">
        <f>D23</f>
        <v>MELİSA GÜRSEL</v>
      </c>
      <c r="F25" s="195" t="s">
        <v>16</v>
      </c>
      <c r="G25" s="211" t="s">
        <v>73</v>
      </c>
      <c r="H25" s="211"/>
      <c r="I25" s="73"/>
      <c r="J25" s="13"/>
      <c r="K25" s="16"/>
      <c r="L25" s="17"/>
      <c r="M25" s="13"/>
      <c r="N25" s="16"/>
      <c r="O25" s="17"/>
      <c r="P25" s="13"/>
      <c r="Q25" s="13"/>
      <c r="R25" s="16"/>
      <c r="S25" s="17"/>
      <c r="AB25" s="22"/>
      <c r="AC25" s="22"/>
    </row>
    <row r="26" spans="2:29" ht="9.75" customHeight="1" x14ac:dyDescent="0.2">
      <c r="B26" s="212">
        <v>12</v>
      </c>
      <c r="C26" s="215"/>
      <c r="D26" s="210"/>
      <c r="E26" s="11" t="str">
        <f>D25</f>
        <v>ADA DURU PINAR</v>
      </c>
      <c r="F26" s="195"/>
      <c r="G26" s="216" t="s">
        <v>105</v>
      </c>
      <c r="H26" s="217"/>
      <c r="J26" s="13"/>
      <c r="K26" s="16"/>
      <c r="L26" s="17"/>
      <c r="M26" s="13"/>
      <c r="N26" s="16"/>
      <c r="O26" s="17"/>
      <c r="P26" s="13"/>
      <c r="Q26" s="13"/>
      <c r="R26" s="16"/>
      <c r="S26" s="17"/>
      <c r="AB26" s="22"/>
      <c r="AC26" s="22"/>
    </row>
    <row r="27" spans="2:29" ht="9.75" customHeight="1" x14ac:dyDescent="0.2">
      <c r="B27" s="212"/>
      <c r="C27" s="215">
        <v>13</v>
      </c>
      <c r="D27" s="209" t="s">
        <v>75</v>
      </c>
      <c r="E27" s="10"/>
      <c r="F27" s="78"/>
      <c r="J27" s="13"/>
      <c r="K27" s="195" t="s">
        <v>17</v>
      </c>
      <c r="L27" s="14" t="str">
        <f>J23</f>
        <v>ELA DÜZOVALILAR</v>
      </c>
      <c r="M27" s="211" t="s">
        <v>71</v>
      </c>
      <c r="N27" s="211"/>
      <c r="O27" s="73"/>
      <c r="P27" s="13"/>
      <c r="Q27" s="13"/>
      <c r="R27" s="16"/>
      <c r="S27" s="17"/>
      <c r="AB27" s="22"/>
      <c r="AC27" s="22"/>
    </row>
    <row r="28" spans="2:29" ht="9.75" customHeight="1" x14ac:dyDescent="0.2">
      <c r="B28" s="212">
        <v>13</v>
      </c>
      <c r="C28" s="215"/>
      <c r="D28" s="210"/>
      <c r="E28" s="11"/>
      <c r="F28" s="6"/>
      <c r="J28" s="13"/>
      <c r="K28" s="195"/>
      <c r="L28" s="15" t="str">
        <f>J31</f>
        <v>ESİN URKAN</v>
      </c>
      <c r="M28" s="3" t="s">
        <v>115</v>
      </c>
      <c r="P28" s="13"/>
      <c r="Q28" s="13"/>
      <c r="R28" s="16"/>
      <c r="S28" s="17"/>
      <c r="AB28" s="22"/>
      <c r="AC28" s="22"/>
    </row>
    <row r="29" spans="2:29" ht="9.75" customHeight="1" x14ac:dyDescent="0.2">
      <c r="B29" s="212"/>
      <c r="C29" s="215">
        <v>14</v>
      </c>
      <c r="D29" s="209" t="s">
        <v>76</v>
      </c>
      <c r="E29" s="10" t="str">
        <f>D27</f>
        <v>DERİN BOZOKLU</v>
      </c>
      <c r="F29" s="195" t="s">
        <v>18</v>
      </c>
      <c r="G29" s="220" t="s">
        <v>75</v>
      </c>
      <c r="H29" s="220"/>
      <c r="I29" s="73"/>
      <c r="J29" s="13"/>
      <c r="K29" s="16"/>
      <c r="L29" s="17"/>
      <c r="P29" s="13"/>
      <c r="Q29" s="13"/>
      <c r="R29" s="16"/>
      <c r="S29" s="17"/>
      <c r="AB29" s="22"/>
      <c r="AC29" s="22"/>
    </row>
    <row r="30" spans="2:29" ht="9.75" customHeight="1" x14ac:dyDescent="0.2">
      <c r="B30" s="212">
        <v>14</v>
      </c>
      <c r="C30" s="215"/>
      <c r="D30" s="210"/>
      <c r="E30" s="11" t="str">
        <f>D29</f>
        <v>ZEYNEP ARSLANOĞLU</v>
      </c>
      <c r="F30" s="195"/>
      <c r="G30" s="218" t="s">
        <v>106</v>
      </c>
      <c r="H30" s="219"/>
      <c r="I30" s="12"/>
      <c r="J30" s="13"/>
      <c r="K30" s="16"/>
      <c r="L30" s="17"/>
      <c r="P30" s="13"/>
      <c r="Q30" s="13"/>
      <c r="R30" s="16"/>
      <c r="S30" s="17"/>
      <c r="AB30" s="22"/>
      <c r="AC30" s="22"/>
    </row>
    <row r="31" spans="2:29" ht="9.75" customHeight="1" x14ac:dyDescent="0.2">
      <c r="B31" s="212"/>
      <c r="C31" s="215">
        <v>15</v>
      </c>
      <c r="D31" s="209" t="s">
        <v>77</v>
      </c>
      <c r="E31" s="10"/>
      <c r="F31" s="78"/>
      <c r="G31" s="13"/>
      <c r="H31" s="195" t="s">
        <v>19</v>
      </c>
      <c r="I31" s="14" t="str">
        <f>G29</f>
        <v>DERİN BOZOKLU</v>
      </c>
      <c r="J31" s="211" t="s">
        <v>78</v>
      </c>
      <c r="K31" s="211"/>
      <c r="L31" s="73"/>
      <c r="P31" s="13"/>
      <c r="Q31" s="13"/>
      <c r="R31" s="16"/>
      <c r="S31" s="17"/>
      <c r="AB31" s="22"/>
      <c r="AC31" s="22"/>
    </row>
    <row r="32" spans="2:29" ht="9.75" customHeight="1" x14ac:dyDescent="0.2">
      <c r="B32" s="212">
        <v>15</v>
      </c>
      <c r="C32" s="215"/>
      <c r="D32" s="210"/>
      <c r="E32" s="11"/>
      <c r="F32" s="6"/>
      <c r="G32" s="13"/>
      <c r="H32" s="195"/>
      <c r="I32" s="15" t="str">
        <f>G33</f>
        <v>ESİN URKAN</v>
      </c>
      <c r="J32" s="213" t="s">
        <v>114</v>
      </c>
      <c r="K32" s="214"/>
      <c r="L32" s="73"/>
      <c r="P32" s="13"/>
      <c r="Q32" s="13"/>
      <c r="R32" s="16"/>
      <c r="S32" s="17"/>
      <c r="AB32" s="22"/>
      <c r="AC32" s="22"/>
    </row>
    <row r="33" spans="2:29" ht="9.75" customHeight="1" x14ac:dyDescent="0.2">
      <c r="B33" s="212"/>
      <c r="C33" s="215">
        <v>16</v>
      </c>
      <c r="D33" s="209" t="s">
        <v>78</v>
      </c>
      <c r="E33" s="10" t="str">
        <f>D31</f>
        <v>MİNA LİSE</v>
      </c>
      <c r="F33" s="195" t="s">
        <v>20</v>
      </c>
      <c r="G33" s="211" t="s">
        <v>78</v>
      </c>
      <c r="H33" s="211"/>
      <c r="I33" s="73"/>
      <c r="P33" s="13"/>
      <c r="Q33" s="13"/>
      <c r="R33" s="16"/>
      <c r="S33" s="17"/>
      <c r="AB33" s="22"/>
      <c r="AC33" s="22"/>
    </row>
    <row r="34" spans="2:29" ht="9.75" customHeight="1" thickBot="1" x14ac:dyDescent="0.25">
      <c r="B34" s="212">
        <v>16</v>
      </c>
      <c r="C34" s="215"/>
      <c r="D34" s="210"/>
      <c r="E34" s="11" t="str">
        <f>D33</f>
        <v>ESİN URKAN</v>
      </c>
      <c r="F34" s="195"/>
      <c r="G34" s="216" t="s">
        <v>107</v>
      </c>
      <c r="H34" s="217"/>
      <c r="P34" s="13"/>
      <c r="Q34" s="13"/>
      <c r="R34" s="222" t="s">
        <v>21</v>
      </c>
      <c r="S34" s="23"/>
      <c r="T34" s="227" t="s">
        <v>94</v>
      </c>
      <c r="U34" s="227"/>
      <c r="W34" s="24"/>
      <c r="AB34" s="22"/>
      <c r="AC34" s="22"/>
    </row>
    <row r="35" spans="2:29" ht="9.75" customHeight="1" thickBot="1" x14ac:dyDescent="0.25">
      <c r="B35" s="212"/>
      <c r="C35" s="215">
        <v>17</v>
      </c>
      <c r="D35" s="209" t="s">
        <v>79</v>
      </c>
      <c r="E35" s="10"/>
      <c r="F35" s="78"/>
      <c r="P35" s="13"/>
      <c r="Q35" s="13"/>
      <c r="R35" s="222"/>
      <c r="S35" s="23" t="str">
        <f>P18</f>
        <v>ELA DÜZOVALILAR</v>
      </c>
      <c r="T35" s="227"/>
      <c r="U35" s="227"/>
      <c r="V35" s="223" t="s">
        <v>22</v>
      </c>
      <c r="W35" s="25"/>
      <c r="AB35" s="22"/>
      <c r="AC35" s="22"/>
    </row>
    <row r="36" spans="2:29" ht="9.75" customHeight="1" thickBot="1" x14ac:dyDescent="0.25">
      <c r="B36" s="212">
        <v>17</v>
      </c>
      <c r="C36" s="215"/>
      <c r="D36" s="210"/>
      <c r="E36" s="11"/>
      <c r="F36" s="6"/>
      <c r="P36" s="13"/>
      <c r="Q36" s="13"/>
      <c r="R36" s="222"/>
      <c r="S36" s="23" t="str">
        <f>P51</f>
        <v>ECRİN LAL YAVUZ</v>
      </c>
      <c r="T36" s="228" t="s">
        <v>200</v>
      </c>
      <c r="U36" s="229"/>
      <c r="V36" s="223"/>
      <c r="W36" s="13"/>
      <c r="AB36" s="22"/>
      <c r="AC36" s="22"/>
    </row>
    <row r="37" spans="2:29" ht="9.75" customHeight="1" x14ac:dyDescent="0.2">
      <c r="B37" s="212"/>
      <c r="C37" s="215">
        <v>18</v>
      </c>
      <c r="D37" s="209" t="s">
        <v>80</v>
      </c>
      <c r="E37" s="10" t="str">
        <f>D35</f>
        <v>MELİS KESER</v>
      </c>
      <c r="F37" s="195" t="s">
        <v>23</v>
      </c>
      <c r="G37" s="220" t="s">
        <v>79</v>
      </c>
      <c r="H37" s="220"/>
      <c r="I37" s="73"/>
      <c r="P37" s="13"/>
      <c r="Q37" s="13"/>
      <c r="R37" s="222"/>
      <c r="S37" s="23"/>
      <c r="T37" s="229"/>
      <c r="U37" s="229"/>
      <c r="V37" s="26"/>
      <c r="W37" s="24"/>
      <c r="AB37" s="22"/>
      <c r="AC37" s="22"/>
    </row>
    <row r="38" spans="2:29" ht="9.75" customHeight="1" x14ac:dyDescent="0.2">
      <c r="B38" s="212">
        <v>18</v>
      </c>
      <c r="C38" s="215"/>
      <c r="D38" s="210"/>
      <c r="E38" s="11" t="str">
        <f>D37</f>
        <v>AYŞE NAZ DOĞAN</v>
      </c>
      <c r="F38" s="195"/>
      <c r="G38" s="218" t="s">
        <v>108</v>
      </c>
      <c r="H38" s="219"/>
      <c r="I38" s="12"/>
      <c r="P38" s="13"/>
      <c r="Q38" s="13"/>
      <c r="R38" s="27"/>
      <c r="S38" s="28"/>
      <c r="T38" s="29"/>
      <c r="U38" s="77"/>
      <c r="V38" s="26"/>
      <c r="W38" s="30"/>
      <c r="AB38" s="22"/>
      <c r="AC38" s="22"/>
    </row>
    <row r="39" spans="2:29" ht="9.75" customHeight="1" x14ac:dyDescent="0.2">
      <c r="B39" s="212"/>
      <c r="C39" s="215">
        <v>19</v>
      </c>
      <c r="D39" s="209" t="s">
        <v>81</v>
      </c>
      <c r="E39" s="10"/>
      <c r="F39" s="78"/>
      <c r="G39" s="13"/>
      <c r="H39" s="195" t="s">
        <v>24</v>
      </c>
      <c r="I39" s="14" t="str">
        <f>G37</f>
        <v>MELİS KESER</v>
      </c>
      <c r="J39" s="220" t="s">
        <v>79</v>
      </c>
      <c r="K39" s="220"/>
      <c r="L39" s="73"/>
      <c r="P39" s="13"/>
      <c r="Q39" s="13"/>
      <c r="R39" s="27"/>
      <c r="S39" s="28"/>
      <c r="T39" s="29"/>
      <c r="U39" s="77"/>
      <c r="V39" s="81"/>
      <c r="W39" s="77"/>
      <c r="AB39" s="22"/>
      <c r="AC39" s="22"/>
    </row>
    <row r="40" spans="2:29" ht="9.75" customHeight="1" thickBot="1" x14ac:dyDescent="0.25">
      <c r="B40" s="212">
        <v>19</v>
      </c>
      <c r="C40" s="215"/>
      <c r="D40" s="210"/>
      <c r="E40" s="11"/>
      <c r="F40" s="6"/>
      <c r="G40" s="13"/>
      <c r="H40" s="195"/>
      <c r="I40" s="15" t="str">
        <f>G41</f>
        <v>DERİN DENİZ KESER</v>
      </c>
      <c r="J40" s="83" t="s">
        <v>112</v>
      </c>
      <c r="K40" s="19"/>
      <c r="L40" s="17"/>
      <c r="P40" s="13"/>
      <c r="Q40" s="13"/>
      <c r="R40" s="16"/>
      <c r="S40" s="17"/>
      <c r="T40" s="226" t="str">
        <f>IF(T34=P18,P51,IF(T34=P51,P18,"M31 Kaybeden"))</f>
        <v>ELA DÜZOVALILAR</v>
      </c>
      <c r="U40" s="226"/>
      <c r="V40" s="31"/>
      <c r="W40" s="13"/>
      <c r="AB40" s="22"/>
      <c r="AC40" s="22"/>
    </row>
    <row r="41" spans="2:29" ht="9.75" customHeight="1" thickBot="1" x14ac:dyDescent="0.25">
      <c r="B41" s="212"/>
      <c r="C41" s="215">
        <v>20</v>
      </c>
      <c r="D41" s="209" t="s">
        <v>82</v>
      </c>
      <c r="E41" s="10" t="str">
        <f>D39</f>
        <v>BEYZA KULÜP</v>
      </c>
      <c r="F41" s="195" t="s">
        <v>25</v>
      </c>
      <c r="G41" s="211" t="s">
        <v>82</v>
      </c>
      <c r="H41" s="211"/>
      <c r="I41" s="73"/>
      <c r="J41" s="13"/>
      <c r="K41" s="16"/>
      <c r="L41" s="17"/>
      <c r="P41" s="13"/>
      <c r="Q41" s="13"/>
      <c r="R41" s="16"/>
      <c r="S41" s="17"/>
      <c r="T41" s="226"/>
      <c r="U41" s="226"/>
      <c r="V41" s="223" t="s">
        <v>26</v>
      </c>
      <c r="AB41" s="22"/>
      <c r="AC41" s="22"/>
    </row>
    <row r="42" spans="2:29" ht="9.75" customHeight="1" x14ac:dyDescent="0.2">
      <c r="B42" s="212">
        <v>20</v>
      </c>
      <c r="C42" s="215"/>
      <c r="D42" s="210"/>
      <c r="E42" s="11" t="str">
        <f>D41</f>
        <v>DERİN DENİZ KESER</v>
      </c>
      <c r="F42" s="195"/>
      <c r="G42" s="216" t="s">
        <v>109</v>
      </c>
      <c r="H42" s="217"/>
      <c r="J42" s="13"/>
      <c r="K42" s="16"/>
      <c r="L42" s="17"/>
      <c r="P42" s="13"/>
      <c r="Q42" s="13"/>
      <c r="R42" s="16"/>
      <c r="S42" s="17"/>
      <c r="V42" s="223"/>
      <c r="AB42" s="22"/>
      <c r="AC42" s="22"/>
    </row>
    <row r="43" spans="2:29" ht="9.75" customHeight="1" x14ac:dyDescent="0.2">
      <c r="B43" s="212"/>
      <c r="C43" s="215">
        <v>21</v>
      </c>
      <c r="D43" s="209" t="s">
        <v>83</v>
      </c>
      <c r="E43" s="10"/>
      <c r="F43" s="78"/>
      <c r="J43" s="13"/>
      <c r="K43" s="195" t="s">
        <v>27</v>
      </c>
      <c r="L43" s="14" t="str">
        <f>J39</f>
        <v>MELİS KESER</v>
      </c>
      <c r="M43" s="224" t="s">
        <v>86</v>
      </c>
      <c r="N43" s="224"/>
      <c r="O43" s="73"/>
      <c r="P43" s="13"/>
      <c r="Q43" s="13"/>
      <c r="R43" s="16"/>
      <c r="S43" s="17"/>
      <c r="AB43" s="22"/>
      <c r="AC43" s="22"/>
    </row>
    <row r="44" spans="2:29" ht="9.75" customHeight="1" x14ac:dyDescent="0.2">
      <c r="B44" s="212">
        <v>21</v>
      </c>
      <c r="C44" s="215"/>
      <c r="D44" s="210"/>
      <c r="E44" s="11"/>
      <c r="F44" s="6"/>
      <c r="J44" s="13"/>
      <c r="K44" s="195"/>
      <c r="L44" s="15" t="str">
        <f>J47</f>
        <v>GÖKSU DERİN BUGAY</v>
      </c>
      <c r="M44" s="18" t="s">
        <v>116</v>
      </c>
      <c r="N44" s="19"/>
      <c r="O44" s="17"/>
      <c r="P44" s="13"/>
      <c r="Q44" s="13"/>
      <c r="R44" s="16"/>
      <c r="S44" s="17"/>
      <c r="AB44" s="22"/>
      <c r="AC44" s="22"/>
    </row>
    <row r="45" spans="2:29" ht="9.75" customHeight="1" x14ac:dyDescent="0.2">
      <c r="B45" s="212"/>
      <c r="C45" s="215">
        <v>22</v>
      </c>
      <c r="D45" s="209" t="s">
        <v>84</v>
      </c>
      <c r="E45" s="10" t="str">
        <f>D43</f>
        <v>AYŞE ÇELİK</v>
      </c>
      <c r="F45" s="195" t="s">
        <v>28</v>
      </c>
      <c r="G45" s="225" t="s">
        <v>84</v>
      </c>
      <c r="H45" s="225"/>
      <c r="I45" s="73"/>
      <c r="J45" s="13"/>
      <c r="K45" s="16"/>
      <c r="L45" s="17"/>
      <c r="M45" s="13"/>
      <c r="N45" s="16"/>
      <c r="O45" s="17"/>
      <c r="P45" s="13"/>
      <c r="Q45" s="13"/>
      <c r="R45" s="16"/>
      <c r="S45" s="17"/>
      <c r="AB45" s="22"/>
      <c r="AC45" s="22"/>
    </row>
    <row r="46" spans="2:29" ht="9.75" customHeight="1" x14ac:dyDescent="0.2">
      <c r="B46" s="212">
        <v>22</v>
      </c>
      <c r="C46" s="215"/>
      <c r="D46" s="210"/>
      <c r="E46" s="11" t="str">
        <f>D45</f>
        <v>ZELİHA NİL ÇUKURLUOĞLU</v>
      </c>
      <c r="F46" s="195"/>
      <c r="G46" s="218" t="s">
        <v>100</v>
      </c>
      <c r="H46" s="219"/>
      <c r="I46" s="12"/>
      <c r="J46" s="13"/>
      <c r="K46" s="16"/>
      <c r="L46" s="17"/>
      <c r="M46" s="13"/>
      <c r="N46" s="16"/>
      <c r="O46" s="17"/>
      <c r="P46" s="13"/>
      <c r="Q46" s="13"/>
      <c r="R46" s="16"/>
      <c r="S46" s="17"/>
      <c r="AB46" s="22"/>
      <c r="AC46" s="22"/>
    </row>
    <row r="47" spans="2:29" ht="9.75" customHeight="1" x14ac:dyDescent="0.2">
      <c r="B47" s="212"/>
      <c r="C47" s="215">
        <v>23</v>
      </c>
      <c r="D47" s="209" t="s">
        <v>85</v>
      </c>
      <c r="E47" s="10"/>
      <c r="F47" s="78"/>
      <c r="G47" s="13"/>
      <c r="H47" s="195" t="s">
        <v>29</v>
      </c>
      <c r="I47" s="14" t="str">
        <f>G45</f>
        <v>ZELİHA NİL ÇUKURLUOĞLU</v>
      </c>
      <c r="J47" s="221" t="s">
        <v>86</v>
      </c>
      <c r="K47" s="221"/>
      <c r="L47" s="73"/>
      <c r="M47" s="13"/>
      <c r="N47" s="16"/>
      <c r="O47" s="17"/>
      <c r="P47" s="13"/>
      <c r="Q47" s="13"/>
      <c r="R47" s="16"/>
      <c r="S47" s="17"/>
      <c r="AB47" s="22"/>
      <c r="AC47" s="22"/>
    </row>
    <row r="48" spans="2:29" ht="9.75" customHeight="1" x14ac:dyDescent="0.2">
      <c r="B48" s="212">
        <v>23</v>
      </c>
      <c r="C48" s="215"/>
      <c r="D48" s="210"/>
      <c r="E48" s="11"/>
      <c r="F48" s="6"/>
      <c r="G48" s="13"/>
      <c r="H48" s="195"/>
      <c r="I48" s="15" t="str">
        <f>G49</f>
        <v>GÖKSU DERİN BUGAY</v>
      </c>
      <c r="J48" s="213" t="s">
        <v>99</v>
      </c>
      <c r="K48" s="214"/>
      <c r="L48" s="73"/>
      <c r="M48" s="13"/>
      <c r="N48" s="16"/>
      <c r="O48" s="17"/>
      <c r="P48" s="13"/>
      <c r="Q48" s="13"/>
      <c r="R48" s="16"/>
      <c r="S48" s="17"/>
      <c r="AB48" s="22"/>
      <c r="AC48" s="22"/>
    </row>
    <row r="49" spans="2:29" ht="9.75" customHeight="1" x14ac:dyDescent="0.2">
      <c r="B49" s="212"/>
      <c r="C49" s="215">
        <v>24</v>
      </c>
      <c r="D49" s="209" t="s">
        <v>86</v>
      </c>
      <c r="E49" s="10" t="str">
        <f>D47</f>
        <v>PİRAYE ÖZDEMİR</v>
      </c>
      <c r="F49" s="195" t="s">
        <v>30</v>
      </c>
      <c r="G49" s="221" t="s">
        <v>86</v>
      </c>
      <c r="H49" s="221"/>
      <c r="I49" s="73"/>
      <c r="M49" s="13"/>
      <c r="N49" s="20"/>
      <c r="O49" s="12"/>
      <c r="P49" s="13"/>
      <c r="Q49" s="13"/>
      <c r="R49" s="16"/>
      <c r="S49" s="17"/>
      <c r="AB49" s="22"/>
      <c r="AC49" s="22"/>
    </row>
    <row r="50" spans="2:29" ht="9.75" customHeight="1" x14ac:dyDescent="0.2">
      <c r="B50" s="212">
        <v>24</v>
      </c>
      <c r="C50" s="215"/>
      <c r="D50" s="210"/>
      <c r="E50" s="11" t="str">
        <f>D49</f>
        <v>GÖKSU DERİN BUGAY</v>
      </c>
      <c r="F50" s="195"/>
      <c r="G50" s="216" t="s">
        <v>110</v>
      </c>
      <c r="H50" s="217"/>
      <c r="M50" s="13"/>
      <c r="N50" s="222" t="s">
        <v>31</v>
      </c>
      <c r="O50" s="21"/>
      <c r="P50" s="13"/>
      <c r="Q50" s="13"/>
      <c r="R50" s="16"/>
      <c r="S50" s="17"/>
      <c r="AB50" s="22"/>
      <c r="AC50" s="22"/>
    </row>
    <row r="51" spans="2:29" ht="9.75" customHeight="1" x14ac:dyDescent="0.2">
      <c r="B51" s="212"/>
      <c r="C51" s="215">
        <v>25</v>
      </c>
      <c r="D51" s="209" t="s">
        <v>87</v>
      </c>
      <c r="E51" s="10"/>
      <c r="F51" s="6"/>
      <c r="M51" s="13"/>
      <c r="N51" s="222"/>
      <c r="O51" s="21" t="str">
        <f>M43</f>
        <v>GÖKSU DERİN BUGAY</v>
      </c>
      <c r="P51" s="194" t="s">
        <v>94</v>
      </c>
      <c r="Q51" s="194"/>
      <c r="R51" s="194"/>
      <c r="S51" s="73"/>
      <c r="T51" s="13"/>
      <c r="U51" s="13"/>
      <c r="AB51" s="22"/>
      <c r="AC51" s="22"/>
    </row>
    <row r="52" spans="2:29" ht="9.75" customHeight="1" x14ac:dyDescent="0.2">
      <c r="B52" s="212">
        <v>25</v>
      </c>
      <c r="C52" s="215"/>
      <c r="D52" s="210"/>
      <c r="E52" s="10"/>
      <c r="F52" s="6"/>
      <c r="M52" s="13"/>
      <c r="N52" s="222"/>
      <c r="O52" s="21" t="str">
        <f>M59</f>
        <v>ECRİN LAL YAVUZ</v>
      </c>
      <c r="P52" s="84" t="s">
        <v>116</v>
      </c>
      <c r="T52" s="13"/>
      <c r="U52" s="13"/>
      <c r="AB52" s="22"/>
      <c r="AC52" s="22"/>
    </row>
    <row r="53" spans="2:29" ht="9.75" customHeight="1" x14ac:dyDescent="0.2">
      <c r="B53" s="212"/>
      <c r="C53" s="215">
        <v>26</v>
      </c>
      <c r="D53" s="209" t="s">
        <v>88</v>
      </c>
      <c r="E53" s="10" t="str">
        <f>D51</f>
        <v>DURU ARSLAN</v>
      </c>
      <c r="F53" s="195" t="s">
        <v>32</v>
      </c>
      <c r="G53" s="220" t="s">
        <v>87</v>
      </c>
      <c r="H53" s="220"/>
      <c r="I53" s="73"/>
      <c r="M53" s="13"/>
      <c r="N53" s="222"/>
      <c r="O53" s="21"/>
      <c r="AB53" s="22"/>
      <c r="AC53" s="22"/>
    </row>
    <row r="54" spans="2:29" ht="9.75" customHeight="1" x14ac:dyDescent="0.2">
      <c r="B54" s="212">
        <v>26</v>
      </c>
      <c r="C54" s="215"/>
      <c r="D54" s="210"/>
      <c r="E54" s="11" t="str">
        <f>D53</f>
        <v>GİRNE UMUT YEREBAKAN</v>
      </c>
      <c r="F54" s="195"/>
      <c r="G54" s="218" t="s">
        <v>111</v>
      </c>
      <c r="H54" s="219"/>
      <c r="I54" s="12"/>
      <c r="M54" s="13"/>
      <c r="N54" s="20"/>
      <c r="O54" s="12"/>
      <c r="AB54" s="22"/>
      <c r="AC54" s="22"/>
    </row>
    <row r="55" spans="2:29" ht="9.75" customHeight="1" x14ac:dyDescent="0.2">
      <c r="B55" s="212"/>
      <c r="C55" s="215">
        <v>27</v>
      </c>
      <c r="D55" s="209" t="s">
        <v>89</v>
      </c>
      <c r="E55" s="10"/>
      <c r="F55" s="78"/>
      <c r="G55" s="13"/>
      <c r="H55" s="195" t="s">
        <v>33</v>
      </c>
      <c r="I55" s="14" t="str">
        <f>G53</f>
        <v>DURU ARSLAN</v>
      </c>
      <c r="J55" s="220" t="s">
        <v>87</v>
      </c>
      <c r="K55" s="220"/>
      <c r="L55" s="73"/>
      <c r="M55" s="13"/>
      <c r="N55" s="16"/>
      <c r="O55" s="17"/>
      <c r="AB55" s="22"/>
      <c r="AC55" s="22"/>
    </row>
    <row r="56" spans="2:29" ht="9.75" customHeight="1" x14ac:dyDescent="0.2">
      <c r="B56" s="212">
        <v>27</v>
      </c>
      <c r="C56" s="215"/>
      <c r="D56" s="210"/>
      <c r="E56" s="11"/>
      <c r="F56" s="6"/>
      <c r="G56" s="13"/>
      <c r="H56" s="195"/>
      <c r="I56" s="15" t="str">
        <f>G57</f>
        <v>ŞENDA ECE KÖSE</v>
      </c>
      <c r="J56" s="83" t="s">
        <v>98</v>
      </c>
      <c r="K56" s="19"/>
      <c r="L56" s="17"/>
      <c r="M56" s="13"/>
      <c r="N56" s="16"/>
      <c r="O56" s="17"/>
      <c r="AB56" s="22"/>
      <c r="AC56" s="22"/>
    </row>
    <row r="57" spans="2:29" ht="9.75" customHeight="1" x14ac:dyDescent="0.2">
      <c r="B57" s="212"/>
      <c r="C57" s="215">
        <v>28</v>
      </c>
      <c r="D57" s="209" t="s">
        <v>90</v>
      </c>
      <c r="E57" s="10" t="str">
        <f>D55</f>
        <v>ŞENDA ECE KÖSE</v>
      </c>
      <c r="F57" s="195" t="s">
        <v>34</v>
      </c>
      <c r="G57" s="221" t="s">
        <v>89</v>
      </c>
      <c r="H57" s="221"/>
      <c r="I57" s="73"/>
      <c r="J57" s="13"/>
      <c r="K57" s="16"/>
      <c r="L57" s="17"/>
      <c r="M57" s="13"/>
      <c r="N57" s="16"/>
      <c r="O57" s="17"/>
    </row>
    <row r="58" spans="2:29" ht="9.75" customHeight="1" x14ac:dyDescent="0.2">
      <c r="B58" s="212">
        <v>28</v>
      </c>
      <c r="C58" s="215"/>
      <c r="D58" s="210"/>
      <c r="E58" s="11" t="str">
        <f>D57</f>
        <v>ELŞEN NİL ALDEMİR</v>
      </c>
      <c r="F58" s="195"/>
      <c r="G58" s="216" t="s">
        <v>97</v>
      </c>
      <c r="H58" s="217"/>
      <c r="J58" s="13"/>
      <c r="K58" s="16"/>
      <c r="L58" s="17"/>
      <c r="M58" s="13"/>
      <c r="N58" s="16"/>
      <c r="O58" s="17"/>
    </row>
    <row r="59" spans="2:29" ht="9.75" customHeight="1" x14ac:dyDescent="0.2">
      <c r="B59" s="212"/>
      <c r="C59" s="215">
        <v>29</v>
      </c>
      <c r="D59" s="209" t="s">
        <v>91</v>
      </c>
      <c r="E59" s="10"/>
      <c r="F59" s="78"/>
      <c r="J59" s="13"/>
      <c r="K59" s="195" t="s">
        <v>35</v>
      </c>
      <c r="L59" s="14" t="str">
        <f>J55</f>
        <v>DURU ARSLAN</v>
      </c>
      <c r="M59" s="211" t="s">
        <v>94</v>
      </c>
      <c r="N59" s="211"/>
      <c r="O59" s="73"/>
    </row>
    <row r="60" spans="2:29" ht="9.75" customHeight="1" x14ac:dyDescent="0.2">
      <c r="B60" s="212">
        <v>29</v>
      </c>
      <c r="C60" s="215"/>
      <c r="D60" s="210"/>
      <c r="E60" s="11"/>
      <c r="F60" s="6"/>
      <c r="J60" s="13"/>
      <c r="K60" s="195"/>
      <c r="L60" s="15" t="str">
        <f>J63</f>
        <v>ECRİN LAL YAVUZ</v>
      </c>
      <c r="M60" s="84" t="s">
        <v>116</v>
      </c>
    </row>
    <row r="61" spans="2:29" ht="9.75" customHeight="1" x14ac:dyDescent="0.2">
      <c r="B61" s="212"/>
      <c r="C61" s="215">
        <v>30</v>
      </c>
      <c r="D61" s="209" t="s">
        <v>92</v>
      </c>
      <c r="E61" s="10" t="str">
        <f>D59</f>
        <v>DEFNE AKÇAY</v>
      </c>
      <c r="F61" s="195" t="s">
        <v>36</v>
      </c>
      <c r="G61" s="220" t="s">
        <v>92</v>
      </c>
      <c r="H61" s="220"/>
      <c r="I61" s="73"/>
      <c r="J61" s="13"/>
      <c r="K61" s="16"/>
      <c r="L61" s="17"/>
    </row>
    <row r="62" spans="2:29" ht="9.75" customHeight="1" x14ac:dyDescent="0.2">
      <c r="B62" s="212">
        <v>30</v>
      </c>
      <c r="C62" s="215"/>
      <c r="D62" s="210"/>
      <c r="E62" s="11" t="str">
        <f>D61</f>
        <v>CEYLA İLKE AYDIN</v>
      </c>
      <c r="F62" s="195"/>
      <c r="G62" s="218" t="s">
        <v>95</v>
      </c>
      <c r="H62" s="219"/>
      <c r="I62" s="12"/>
      <c r="J62" s="13"/>
      <c r="K62" s="16"/>
      <c r="L62" s="17"/>
    </row>
    <row r="63" spans="2:29" ht="9.75" customHeight="1" x14ac:dyDescent="0.2">
      <c r="B63" s="212"/>
      <c r="C63" s="215">
        <v>31</v>
      </c>
      <c r="D63" s="209" t="s">
        <v>93</v>
      </c>
      <c r="E63" s="10"/>
      <c r="F63" s="78"/>
      <c r="G63" s="13"/>
      <c r="H63" s="195" t="s">
        <v>37</v>
      </c>
      <c r="I63" s="14" t="str">
        <f>G61</f>
        <v>CEYLA İLKE AYDIN</v>
      </c>
      <c r="J63" s="211" t="s">
        <v>94</v>
      </c>
      <c r="K63" s="211"/>
      <c r="L63" s="73"/>
    </row>
    <row r="64" spans="2:29" ht="9.75" customHeight="1" x14ac:dyDescent="0.2">
      <c r="B64" s="212">
        <v>31</v>
      </c>
      <c r="C64" s="215"/>
      <c r="D64" s="210"/>
      <c r="E64" s="11"/>
      <c r="F64" s="6"/>
      <c r="G64" s="13"/>
      <c r="H64" s="195"/>
      <c r="I64" s="15" t="str">
        <f>G65</f>
        <v>ECRİN LAL YAVUZ</v>
      </c>
      <c r="J64" s="213" t="s">
        <v>110</v>
      </c>
      <c r="K64" s="214"/>
      <c r="L64" s="73"/>
    </row>
    <row r="65" spans="2:29" ht="9.75" customHeight="1" x14ac:dyDescent="0.2">
      <c r="B65" s="212"/>
      <c r="C65" s="215">
        <v>32</v>
      </c>
      <c r="D65" s="209" t="s">
        <v>94</v>
      </c>
      <c r="E65" s="10" t="str">
        <f>D63</f>
        <v>İREM ÖZBAYRAM</v>
      </c>
      <c r="F65" s="195" t="s">
        <v>38</v>
      </c>
      <c r="G65" s="211" t="s">
        <v>94</v>
      </c>
      <c r="H65" s="211"/>
      <c r="I65" s="73"/>
    </row>
    <row r="66" spans="2:29" ht="9.75" customHeight="1" x14ac:dyDescent="0.2">
      <c r="B66" s="212">
        <v>32</v>
      </c>
      <c r="C66" s="215"/>
      <c r="D66" s="210"/>
      <c r="E66" s="11" t="str">
        <f>D65</f>
        <v>ECRİN LAL YAVUZ</v>
      </c>
      <c r="F66" s="195"/>
      <c r="G66" s="216" t="s">
        <v>111</v>
      </c>
      <c r="H66" s="217"/>
    </row>
    <row r="67" spans="2:29" ht="9.75" customHeight="1" x14ac:dyDescent="0.2">
      <c r="B67" s="212"/>
      <c r="C67" s="32"/>
    </row>
    <row r="68" spans="2:29" ht="9.75" customHeight="1" x14ac:dyDescent="0.2">
      <c r="C68" s="32"/>
    </row>
    <row r="69" spans="2:29" ht="9.75" customHeight="1" x14ac:dyDescent="0.2">
      <c r="C69" s="32"/>
      <c r="D69" s="33"/>
      <c r="E69" s="1"/>
      <c r="F69" s="208" t="s">
        <v>39</v>
      </c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79"/>
      <c r="X69" s="79"/>
      <c r="Y69" s="79"/>
    </row>
    <row r="70" spans="2:29" ht="9.75" customHeight="1" x14ac:dyDescent="0.2">
      <c r="D70" s="33"/>
      <c r="E70" s="1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79"/>
      <c r="X70" s="79"/>
      <c r="Y70" s="79"/>
    </row>
    <row r="71" spans="2:29" ht="9.75" customHeight="1" x14ac:dyDescent="0.2">
      <c r="F71" s="21"/>
      <c r="G71" s="79"/>
      <c r="H71" s="21"/>
      <c r="I71" s="21"/>
      <c r="J71" s="79"/>
      <c r="K71" s="21"/>
      <c r="L71" s="21"/>
    </row>
    <row r="72" spans="2:29" s="34" customFormat="1" ht="26.25" customHeight="1" x14ac:dyDescent="0.2">
      <c r="D72" s="35" t="s">
        <v>40</v>
      </c>
      <c r="F72" s="36"/>
      <c r="G72" s="37" t="s">
        <v>41</v>
      </c>
      <c r="H72" s="36"/>
      <c r="I72" s="36"/>
      <c r="J72" s="37" t="s">
        <v>42</v>
      </c>
      <c r="K72" s="36"/>
      <c r="L72" s="36"/>
      <c r="M72" s="37" t="s">
        <v>43</v>
      </c>
      <c r="N72" s="38"/>
      <c r="O72" s="38"/>
      <c r="P72" s="37" t="s">
        <v>44</v>
      </c>
      <c r="Q72" s="39"/>
      <c r="R72" s="39"/>
      <c r="S72" s="38"/>
      <c r="T72" s="37" t="s">
        <v>45</v>
      </c>
      <c r="AA72" s="38"/>
    </row>
    <row r="73" spans="2:29" ht="9.75" customHeight="1" x14ac:dyDescent="0.2">
      <c r="D73" s="40" t="str">
        <f>IF(G5="","M1 Kaybeden",IF(G5=D3,D5,IF(G5=D5,D3,"M1 Kaybeden")))</f>
        <v>DEFNE ÖZER</v>
      </c>
      <c r="E73" s="41"/>
      <c r="F73" s="42"/>
      <c r="G73" s="43"/>
      <c r="H73" s="44"/>
      <c r="I73" s="44"/>
      <c r="J73" s="43"/>
      <c r="K73" s="44"/>
      <c r="L73" s="44"/>
      <c r="M73" s="43"/>
      <c r="N73" s="44"/>
      <c r="O73" s="44"/>
      <c r="P73" s="43"/>
      <c r="Q73" s="43"/>
      <c r="R73" s="44"/>
      <c r="S73" s="44"/>
      <c r="T73" s="43"/>
      <c r="U73" s="43"/>
      <c r="V73" s="43"/>
      <c r="W73" s="43"/>
    </row>
    <row r="74" spans="2:29" ht="9.75" customHeight="1" x14ac:dyDescent="0.2">
      <c r="D74" s="40"/>
      <c r="E74" s="41" t="str">
        <f>D73</f>
        <v>DEFNE ÖZER</v>
      </c>
      <c r="F74" s="193" t="s">
        <v>46</v>
      </c>
      <c r="G74" s="199" t="str">
        <f>IF(J7=0,"M17 Kaybeden",IF(J7=G5,G9,IF(J7=G9,G5,"M17 Kaybeden")))</f>
        <v>NEHİR SAY</v>
      </c>
      <c r="H74" s="199"/>
      <c r="I74" s="44"/>
      <c r="J74" s="43"/>
      <c r="K74" s="44"/>
      <c r="L74" s="44"/>
      <c r="M74" s="43"/>
      <c r="N74" s="44"/>
      <c r="O74" s="44"/>
      <c r="P74" s="43"/>
      <c r="Q74" s="43"/>
      <c r="R74" s="44"/>
      <c r="S74" s="44"/>
      <c r="T74" s="43"/>
      <c r="U74" s="43"/>
      <c r="V74" s="43"/>
      <c r="W74" s="43"/>
    </row>
    <row r="75" spans="2:29" ht="9.75" customHeight="1" x14ac:dyDescent="0.2">
      <c r="D75" s="40" t="str">
        <f>IF(G9="","M2 Kaybeden",IF(G9=D7,D9,IF(G9=D9,D7,"M2 Kaybeden")))</f>
        <v>NAZ DEMİR</v>
      </c>
      <c r="E75" s="41" t="str">
        <f>D75</f>
        <v>NAZ DEMİR</v>
      </c>
      <c r="F75" s="193"/>
      <c r="G75" s="82"/>
      <c r="H75" s="16"/>
      <c r="I75" s="78" t="str">
        <f>G74</f>
        <v>NEHİR SAY</v>
      </c>
      <c r="L75" s="45"/>
      <c r="M75" s="73"/>
      <c r="N75" s="45"/>
      <c r="O75" s="45"/>
      <c r="P75" s="73"/>
      <c r="Q75" s="73"/>
      <c r="R75" s="44"/>
      <c r="S75" s="44"/>
      <c r="T75" s="43"/>
      <c r="U75" s="43"/>
      <c r="V75" s="43"/>
      <c r="W75" s="43"/>
      <c r="X75" s="46"/>
      <c r="Y75" s="46"/>
      <c r="AB75" s="22"/>
      <c r="AC75" s="22"/>
    </row>
    <row r="76" spans="2:29" ht="9.75" customHeight="1" x14ac:dyDescent="0.2">
      <c r="D76" s="40"/>
      <c r="E76" s="41"/>
      <c r="F76" s="75"/>
      <c r="H76" s="47"/>
      <c r="I76" s="78" t="str">
        <f>G80</f>
        <v>ÖYKÜ GÜN FİDAN</v>
      </c>
      <c r="L76" s="45"/>
      <c r="M76" s="73"/>
      <c r="N76" s="45"/>
      <c r="O76" s="45"/>
      <c r="P76" s="73"/>
      <c r="Q76" s="73"/>
      <c r="R76" s="44"/>
      <c r="S76" s="44"/>
      <c r="T76" s="43"/>
      <c r="U76" s="43"/>
      <c r="V76" s="43"/>
      <c r="W76" s="43"/>
      <c r="X76" s="46"/>
      <c r="Y76" s="46"/>
      <c r="AB76" s="22"/>
      <c r="AC76" s="22"/>
    </row>
    <row r="77" spans="2:29" ht="9.75" customHeight="1" thickBot="1" x14ac:dyDescent="0.25">
      <c r="D77" s="40"/>
      <c r="E77" s="41"/>
      <c r="F77" s="75"/>
      <c r="G77" s="73"/>
      <c r="H77" s="195" t="s">
        <v>46</v>
      </c>
      <c r="I77" s="78"/>
      <c r="J77" s="199" t="s">
        <v>68</v>
      </c>
      <c r="K77" s="199"/>
      <c r="L77" s="45"/>
      <c r="N77" s="45"/>
      <c r="O77" s="45"/>
      <c r="P77" s="73"/>
      <c r="Q77" s="73"/>
      <c r="S77" s="44"/>
      <c r="T77" s="165" t="s">
        <v>63</v>
      </c>
      <c r="U77" s="181"/>
      <c r="V77" s="181"/>
      <c r="W77" s="181"/>
      <c r="X77" s="157"/>
      <c r="Y77" s="46"/>
      <c r="AB77" s="22"/>
      <c r="AC77" s="22"/>
    </row>
    <row r="78" spans="2:29" ht="9.75" customHeight="1" x14ac:dyDescent="0.2">
      <c r="D78" s="40"/>
      <c r="E78" s="41"/>
      <c r="F78" s="75"/>
      <c r="G78" s="73"/>
      <c r="H78" s="195"/>
      <c r="I78" s="78"/>
      <c r="J78" s="70" t="s">
        <v>113</v>
      </c>
      <c r="K78" s="48"/>
      <c r="L78" s="45"/>
      <c r="O78" s="45"/>
      <c r="P78" s="73"/>
      <c r="Q78" s="73"/>
      <c r="S78" s="44"/>
      <c r="T78" s="182"/>
      <c r="U78" s="182"/>
      <c r="V78" s="183"/>
      <c r="W78" s="181"/>
      <c r="X78" s="157"/>
      <c r="Y78" s="46"/>
      <c r="AB78" s="22"/>
      <c r="AC78" s="22"/>
    </row>
    <row r="79" spans="2:29" ht="9.75" customHeight="1" thickBot="1" x14ac:dyDescent="0.25">
      <c r="D79" s="40" t="str">
        <f>IF(G13="","M3 Kaybeden",IF(G13=D11,D13,IF(G13=D13,D11,"M3 Kaybeden")))</f>
        <v>CEYLİN ÖZ</v>
      </c>
      <c r="E79" s="41"/>
      <c r="F79" s="75"/>
      <c r="G79" s="73"/>
      <c r="H79" s="49"/>
      <c r="I79" s="78"/>
      <c r="J79" s="73"/>
      <c r="K79" s="50"/>
      <c r="L79" s="51" t="str">
        <f>J77</f>
        <v>ÖYKÜ GÜN FİDAN</v>
      </c>
      <c r="O79" s="45"/>
      <c r="P79" s="73"/>
      <c r="Q79" s="73"/>
      <c r="R79" s="44"/>
      <c r="S79" s="44"/>
      <c r="T79" s="181" t="s">
        <v>199</v>
      </c>
      <c r="U79" s="181"/>
      <c r="V79" s="184"/>
      <c r="W79" s="181"/>
      <c r="X79" s="102" t="s">
        <v>63</v>
      </c>
      <c r="Y79" s="46"/>
      <c r="AB79" s="22"/>
      <c r="AC79" s="22"/>
    </row>
    <row r="80" spans="2:29" ht="9.75" customHeight="1" x14ac:dyDescent="0.2">
      <c r="D80" s="40"/>
      <c r="E80" s="41" t="str">
        <f>D79</f>
        <v>CEYLİN ÖZ</v>
      </c>
      <c r="F80" s="193" t="s">
        <v>47</v>
      </c>
      <c r="G80" s="194" t="str">
        <f>IF(J15=0,"M18 Kaybeden",IF(J15=G13,G17,IF(J15=G17,G13,"M18 Kaybeden")))</f>
        <v>ÖYKÜ GÜN FİDAN</v>
      </c>
      <c r="H80" s="194"/>
      <c r="I80" s="6"/>
      <c r="J80" s="73"/>
      <c r="K80" s="195" t="s">
        <v>48</v>
      </c>
      <c r="L80" s="45" t="str">
        <f>J83</f>
        <v>DURU ARSLAN</v>
      </c>
      <c r="M80" s="199" t="s">
        <v>87</v>
      </c>
      <c r="N80" s="199"/>
      <c r="O80" s="45"/>
      <c r="P80" s="73"/>
      <c r="Q80" s="73"/>
      <c r="R80" s="44"/>
      <c r="S80" s="44"/>
      <c r="T80" s="181"/>
      <c r="U80" s="181"/>
      <c r="V80" s="184"/>
      <c r="W80" s="181"/>
      <c r="X80" s="187" t="s">
        <v>99</v>
      </c>
      <c r="Y80" s="46"/>
      <c r="AB80" s="22"/>
      <c r="AC80" s="22"/>
    </row>
    <row r="81" spans="4:29" ht="9.75" customHeight="1" thickBot="1" x14ac:dyDescent="0.25">
      <c r="D81" s="40" t="str">
        <f>IF(G17="","M4 Kaybeden",IF(G17=D15,D17,IF(G17=D17,D15,"M4 Kaybeden")))</f>
        <v>DOĞA İLHAN</v>
      </c>
      <c r="E81" s="41" t="str">
        <f>D81</f>
        <v>DOĞA İLHAN</v>
      </c>
      <c r="F81" s="193"/>
      <c r="G81" s="82"/>
      <c r="I81" s="78" t="str">
        <f>G80</f>
        <v>ÖYKÜ GÜN FİDAN</v>
      </c>
      <c r="J81" s="73"/>
      <c r="K81" s="195"/>
      <c r="L81" s="45"/>
      <c r="M81" s="70" t="s">
        <v>98</v>
      </c>
      <c r="N81" s="48"/>
      <c r="S81" s="44"/>
      <c r="T81" s="185" t="s">
        <v>89</v>
      </c>
      <c r="U81" s="185"/>
      <c r="V81" s="186"/>
      <c r="W81" s="181"/>
      <c r="X81" s="157"/>
      <c r="Y81" s="46"/>
    </row>
    <row r="82" spans="4:29" ht="9.75" customHeight="1" x14ac:dyDescent="0.2">
      <c r="D82" s="40"/>
      <c r="E82" s="41"/>
      <c r="F82" s="75"/>
      <c r="I82" s="78" t="str">
        <f>G84</f>
        <v>MELİSA GÜRSEL</v>
      </c>
      <c r="J82" s="73"/>
      <c r="K82" s="50"/>
      <c r="L82" s="45"/>
      <c r="M82" s="73"/>
      <c r="N82" s="50"/>
      <c r="S82" s="45"/>
      <c r="T82" s="181"/>
      <c r="U82" s="181"/>
      <c r="V82" s="181"/>
      <c r="W82" s="181"/>
      <c r="X82" s="157"/>
      <c r="Y82" s="46"/>
    </row>
    <row r="83" spans="4:29" ht="12" customHeight="1" x14ac:dyDescent="0.2">
      <c r="D83" s="40"/>
      <c r="E83" s="41"/>
      <c r="F83" s="75"/>
      <c r="G83" s="73"/>
      <c r="I83" s="78"/>
      <c r="J83" s="67" t="str">
        <f>IF(M59=0,"M28 Kaybeden",IF(M59=J55,J63,IF(M59=J63,J55,"M28 Kaybeden")))</f>
        <v>DURU ARSLAN</v>
      </c>
      <c r="K83" s="76"/>
      <c r="L83" s="45"/>
      <c r="M83" s="73"/>
      <c r="N83" s="52"/>
      <c r="O83" s="73"/>
      <c r="S83" s="45"/>
      <c r="T83" s="43"/>
      <c r="U83" s="43"/>
      <c r="V83" s="43"/>
      <c r="W83" s="43"/>
      <c r="X83" s="46"/>
      <c r="Y83" s="46"/>
    </row>
    <row r="84" spans="4:29" ht="9.75" customHeight="1" x14ac:dyDescent="0.2">
      <c r="D84" s="40"/>
      <c r="E84" s="41" t="e">
        <f>#REF!</f>
        <v>#REF!</v>
      </c>
      <c r="F84" s="193" t="s">
        <v>49</v>
      </c>
      <c r="G84" s="199" t="str">
        <f>IF(J23=0,"M19 Kaybeden",IF(J23=G21,G25,IF(J23=G25,G21,"M19 Kaybeden")))</f>
        <v>MELİSA GÜRSEL</v>
      </c>
      <c r="H84" s="199"/>
      <c r="I84" s="6"/>
      <c r="J84" s="73"/>
      <c r="K84" s="45"/>
      <c r="L84" s="45"/>
      <c r="M84" s="73"/>
      <c r="N84" s="47"/>
      <c r="O84" s="45"/>
      <c r="T84" s="206"/>
      <c r="U84" s="206"/>
      <c r="V84" s="206"/>
      <c r="W84" s="13"/>
      <c r="X84" s="53"/>
      <c r="AA84" s="207"/>
      <c r="AB84" s="81"/>
      <c r="AC84" s="81"/>
    </row>
    <row r="85" spans="4:29" ht="9.75" customHeight="1" x14ac:dyDescent="0.2">
      <c r="D85" s="40" t="str">
        <f>IF(G25="","M6 Kaybeden",IF(G25=D23,D25,IF(G25=D25,D23,"M6 Kaybeden")))</f>
        <v>ADA DURU PINAR</v>
      </c>
      <c r="E85" s="41" t="str">
        <f>D85</f>
        <v>ADA DURU PINAR</v>
      </c>
      <c r="F85" s="193"/>
      <c r="G85" s="82"/>
      <c r="H85" s="16"/>
      <c r="I85" s="78" t="str">
        <f>G84</f>
        <v>MELİSA GÜRSEL</v>
      </c>
      <c r="L85" s="45"/>
      <c r="M85" s="73"/>
      <c r="N85" s="198" t="s">
        <v>50</v>
      </c>
      <c r="O85" s="45" t="str">
        <f>M80</f>
        <v>DURU ARSLAN</v>
      </c>
      <c r="P85" s="199" t="s">
        <v>87</v>
      </c>
      <c r="Q85" s="199"/>
      <c r="R85" s="199"/>
      <c r="T85" s="13"/>
      <c r="U85" s="13"/>
      <c r="V85" s="13"/>
      <c r="W85" s="13"/>
      <c r="X85" s="53"/>
      <c r="AA85" s="207"/>
      <c r="AB85" s="81"/>
      <c r="AC85" s="81"/>
    </row>
    <row r="86" spans="4:29" ht="9.75" customHeight="1" x14ac:dyDescent="0.2">
      <c r="D86" s="40"/>
      <c r="E86" s="41"/>
      <c r="F86" s="75"/>
      <c r="H86" s="47"/>
      <c r="I86" s="78" t="str">
        <f>G90</f>
        <v>DERİN BOZOKLU</v>
      </c>
      <c r="L86" s="45"/>
      <c r="M86" s="73"/>
      <c r="N86" s="198"/>
      <c r="O86" s="45" t="str">
        <f>M90</f>
        <v>MELİS KESER</v>
      </c>
      <c r="P86" s="71" t="s">
        <v>177</v>
      </c>
      <c r="Q86" s="82"/>
      <c r="R86" s="48"/>
      <c r="S86" s="45"/>
      <c r="T86" s="13"/>
      <c r="U86" s="13"/>
      <c r="V86" s="13"/>
      <c r="W86" s="13"/>
      <c r="X86" s="53"/>
      <c r="AA86" s="78"/>
      <c r="AB86" s="81"/>
      <c r="AC86" s="81"/>
    </row>
    <row r="87" spans="4:29" ht="9.75" customHeight="1" x14ac:dyDescent="0.2">
      <c r="D87" s="40"/>
      <c r="E87" s="41"/>
      <c r="F87" s="75"/>
      <c r="G87" s="73"/>
      <c r="H87" s="195" t="s">
        <v>47</v>
      </c>
      <c r="I87" s="78"/>
      <c r="J87" s="199" t="s">
        <v>75</v>
      </c>
      <c r="K87" s="199"/>
      <c r="L87" s="45"/>
      <c r="M87" s="73"/>
      <c r="N87" s="19"/>
      <c r="O87" s="45"/>
      <c r="P87" s="73"/>
      <c r="Q87" s="73"/>
      <c r="R87" s="50"/>
      <c r="S87" s="45"/>
      <c r="T87" s="13"/>
      <c r="U87" s="13"/>
      <c r="V87" s="13"/>
      <c r="W87" s="13"/>
      <c r="X87" s="53"/>
      <c r="AA87" s="78"/>
      <c r="AB87" s="81"/>
      <c r="AC87" s="81"/>
    </row>
    <row r="88" spans="4:29" ht="9.75" customHeight="1" x14ac:dyDescent="0.2">
      <c r="D88" s="40"/>
      <c r="E88" s="41"/>
      <c r="F88" s="75"/>
      <c r="G88" s="73"/>
      <c r="H88" s="195"/>
      <c r="I88" s="78"/>
      <c r="J88" s="70" t="s">
        <v>117</v>
      </c>
      <c r="K88" s="48"/>
      <c r="L88" s="45" t="str">
        <f>J87</f>
        <v>DERİN BOZOKLU</v>
      </c>
      <c r="M88" s="13"/>
      <c r="N88" s="16"/>
      <c r="O88" s="45"/>
      <c r="P88" s="73"/>
      <c r="Q88" s="73"/>
      <c r="R88" s="50"/>
      <c r="S88" s="45"/>
      <c r="T88" s="54"/>
      <c r="U88" s="73"/>
      <c r="V88" s="73"/>
      <c r="W88" s="73"/>
      <c r="X88" s="53"/>
      <c r="AA88" s="78"/>
      <c r="AB88" s="81"/>
      <c r="AC88" s="80"/>
    </row>
    <row r="89" spans="4:29" ht="9.75" customHeight="1" x14ac:dyDescent="0.2">
      <c r="D89" s="40" t="str">
        <f>IF(G29="","M7 Kaybeden",IF(G29=D27,D29,IF(G29=D29,D27,"M7 Kaybeden")))</f>
        <v>ZEYNEP ARSLANOĞLU</v>
      </c>
      <c r="E89" s="41"/>
      <c r="F89" s="75"/>
      <c r="G89" s="73"/>
      <c r="H89" s="16"/>
      <c r="I89" s="78"/>
      <c r="J89" s="73"/>
      <c r="K89" s="55"/>
      <c r="L89" s="45" t="str">
        <f>J93</f>
        <v>MELİS KESER</v>
      </c>
      <c r="M89" s="13"/>
      <c r="N89" s="16"/>
      <c r="O89" s="45"/>
      <c r="P89" s="73"/>
      <c r="Q89" s="73"/>
      <c r="R89" s="50"/>
      <c r="S89" s="45"/>
      <c r="T89" s="73"/>
      <c r="U89" s="73"/>
      <c r="W89" s="73"/>
      <c r="X89" s="53"/>
      <c r="AB89" s="81"/>
    </row>
    <row r="90" spans="4:29" ht="9.75" customHeight="1" x14ac:dyDescent="0.2">
      <c r="D90" s="40"/>
      <c r="E90" s="41" t="str">
        <f>D89</f>
        <v>ZEYNEP ARSLANOĞLU</v>
      </c>
      <c r="F90" s="193" t="s">
        <v>51</v>
      </c>
      <c r="G90" s="194" t="str">
        <f>IF(J31=0,"M20 Kaybeden",IF(J31=G29,G33,IF(J31=G33,G29,"M20 Kaybeden")))</f>
        <v>DERİN BOZOKLU</v>
      </c>
      <c r="H90" s="194"/>
      <c r="I90" s="6"/>
      <c r="J90" s="73"/>
      <c r="K90" s="195" t="s">
        <v>52</v>
      </c>
      <c r="L90" s="45"/>
      <c r="M90" s="194" t="s">
        <v>79</v>
      </c>
      <c r="N90" s="194"/>
      <c r="O90" s="45"/>
      <c r="P90" s="73"/>
      <c r="Q90" s="73"/>
      <c r="R90" s="198" t="s">
        <v>53</v>
      </c>
      <c r="S90" s="45" t="str">
        <f>P85</f>
        <v>DURU ARSLAN</v>
      </c>
      <c r="T90" s="74" t="s">
        <v>87</v>
      </c>
      <c r="U90" s="73"/>
      <c r="W90" s="73"/>
      <c r="X90" s="53"/>
      <c r="Y90" s="53"/>
      <c r="AB90" s="81"/>
    </row>
    <row r="91" spans="4:29" ht="9.75" customHeight="1" x14ac:dyDescent="0.2">
      <c r="D91" s="40" t="str">
        <f>IF(G33="","M8 Kaybeden",IF(G33=D31,D33,IF(G33=D33,D31,"M8 Kaybeden")))</f>
        <v>MİNA LİSE</v>
      </c>
      <c r="E91" s="41" t="str">
        <f>D91</f>
        <v>MİNA LİSE</v>
      </c>
      <c r="F91" s="193"/>
      <c r="G91" s="82"/>
      <c r="I91" s="78" t="str">
        <f>G90</f>
        <v>DERİN BOZOKLU</v>
      </c>
      <c r="J91" s="73"/>
      <c r="K91" s="195"/>
      <c r="L91" s="45"/>
      <c r="M91" s="70" t="s">
        <v>120</v>
      </c>
      <c r="N91" s="51"/>
      <c r="O91" s="45"/>
      <c r="P91" s="73"/>
      <c r="Q91" s="73"/>
      <c r="R91" s="198"/>
      <c r="S91" s="45" t="str">
        <f>P95</f>
        <v>AYŞE BAL</v>
      </c>
      <c r="T91" s="169" t="s">
        <v>179</v>
      </c>
      <c r="U91" s="73"/>
      <c r="V91" s="56"/>
      <c r="W91" s="73"/>
      <c r="X91" s="53"/>
      <c r="Y91" s="53"/>
      <c r="AB91" s="81"/>
    </row>
    <row r="92" spans="4:29" ht="9.75" customHeight="1" x14ac:dyDescent="0.2">
      <c r="D92" s="40"/>
      <c r="E92" s="41"/>
      <c r="F92" s="42"/>
      <c r="G92" s="73"/>
      <c r="I92" s="78" t="str">
        <f>G96</f>
        <v>DERİN DENİZ KESER</v>
      </c>
      <c r="J92" s="73"/>
      <c r="K92" s="50"/>
      <c r="L92" s="44"/>
      <c r="M92" s="73"/>
      <c r="N92" s="45"/>
      <c r="O92" s="45"/>
      <c r="P92" s="73"/>
      <c r="Q92" s="73"/>
      <c r="R92" s="50"/>
      <c r="S92" s="45"/>
      <c r="T92" s="57"/>
      <c r="U92" s="58"/>
      <c r="V92" s="59"/>
      <c r="W92" s="73"/>
      <c r="X92" s="53"/>
      <c r="Y92" s="53"/>
      <c r="AB92" s="81"/>
    </row>
    <row r="93" spans="4:29" ht="9.75" customHeight="1" x14ac:dyDescent="0.2">
      <c r="D93" s="40"/>
      <c r="E93" s="41"/>
      <c r="F93" s="42"/>
      <c r="G93" s="73"/>
      <c r="I93" s="45"/>
      <c r="J93" s="74" t="str">
        <f>IF(M43=0,"M27 Kaybeden",IF(M43=J39,J47,IF(M43=J47,J39,"M27 Kaybeden")))</f>
        <v>MELİS KESER</v>
      </c>
      <c r="K93" s="76"/>
      <c r="L93" s="44"/>
      <c r="M93" s="73"/>
      <c r="N93" s="73"/>
      <c r="O93" s="73"/>
      <c r="P93" s="73"/>
      <c r="Q93" s="73"/>
      <c r="R93" s="50"/>
      <c r="S93" s="45"/>
      <c r="T93" s="73"/>
      <c r="U93" s="73"/>
      <c r="V93" s="52"/>
      <c r="W93" s="73"/>
      <c r="X93" s="53"/>
      <c r="Y93" s="53"/>
      <c r="AB93" s="81"/>
    </row>
    <row r="94" spans="4:29" ht="9.75" customHeight="1" x14ac:dyDescent="0.2">
      <c r="D94" s="40"/>
      <c r="E94" s="41"/>
      <c r="F94" s="42"/>
      <c r="G94" s="43"/>
      <c r="I94" s="44"/>
      <c r="J94" s="43"/>
      <c r="K94" s="44"/>
      <c r="L94" s="44"/>
      <c r="M94" s="73"/>
      <c r="N94" s="73"/>
      <c r="O94" s="73"/>
      <c r="P94" s="73"/>
      <c r="Q94" s="73"/>
      <c r="R94" s="50"/>
      <c r="S94" s="43"/>
      <c r="T94" s="73"/>
      <c r="U94" s="73"/>
      <c r="V94" s="52"/>
      <c r="W94" s="73"/>
      <c r="X94" s="53"/>
      <c r="Y94" s="53"/>
      <c r="AB94" s="81"/>
    </row>
    <row r="95" spans="4:29" ht="9.75" customHeight="1" x14ac:dyDescent="0.2">
      <c r="D95" s="40" t="str">
        <f>IF(G37="","M9 Kaybeden",IF(G37=D35,D37,IF(G37=D37,D35,"M9 Kaybeden")))</f>
        <v>AYŞE NAZ DOĞAN</v>
      </c>
      <c r="E95" s="41"/>
      <c r="F95" s="42"/>
      <c r="G95" s="43"/>
      <c r="H95" s="44"/>
      <c r="I95" s="44"/>
      <c r="J95" s="43"/>
      <c r="K95" s="44"/>
      <c r="L95" s="44"/>
      <c r="M95" s="73"/>
      <c r="N95" s="45"/>
      <c r="O95" s="44"/>
      <c r="P95" s="74" t="str">
        <f>IF(P18=0,"M29 Kaybeden",IF(P18=M11,M27,IF(P18=M27,M11,"M29 Kaybeden")))</f>
        <v>AYŞE BAL</v>
      </c>
      <c r="Q95" s="74"/>
      <c r="R95" s="76"/>
      <c r="S95" s="43"/>
      <c r="T95" s="73"/>
      <c r="U95" s="73"/>
      <c r="V95" s="52"/>
      <c r="W95" s="73"/>
      <c r="X95" s="53"/>
      <c r="Y95" s="53"/>
      <c r="AB95" s="81"/>
    </row>
    <row r="96" spans="4:29" ht="9.75" customHeight="1" x14ac:dyDescent="0.2">
      <c r="D96" s="40"/>
      <c r="E96" s="41" t="str">
        <f>D95</f>
        <v>AYŞE NAZ DOĞAN</v>
      </c>
      <c r="F96" s="193" t="s">
        <v>48</v>
      </c>
      <c r="G96" s="199" t="str">
        <f>IF(J39=0,"M21 Kaybeden",IF(J39=G37,G41,IF(J39=G41,G37,"M21 Kaybeden")))</f>
        <v>DERİN DENİZ KESER</v>
      </c>
      <c r="H96" s="199"/>
      <c r="I96" s="44"/>
      <c r="J96" s="43"/>
      <c r="K96" s="44"/>
      <c r="L96" s="44"/>
      <c r="M96" s="73"/>
      <c r="N96" s="73"/>
      <c r="O96" s="44"/>
      <c r="P96" s="73"/>
      <c r="Q96" s="73"/>
      <c r="R96" s="73"/>
      <c r="S96" s="73"/>
      <c r="T96" s="73"/>
      <c r="U96" s="73"/>
      <c r="V96" s="52"/>
      <c r="W96" s="73"/>
      <c r="X96" s="53"/>
      <c r="Y96" s="53"/>
      <c r="AB96" s="81"/>
    </row>
    <row r="97" spans="4:29" ht="9.75" customHeight="1" x14ac:dyDescent="0.2">
      <c r="D97" s="40" t="str">
        <f>IF(G41="","M10 Kaybeden",IF(G41=D39,D41,IF(G41=D41,D39,"M10 Kaybeden")))</f>
        <v>BEYZA KULÜP</v>
      </c>
      <c r="E97" s="41" t="str">
        <f>D97</f>
        <v>BEYZA KULÜP</v>
      </c>
      <c r="F97" s="193"/>
      <c r="G97" s="82"/>
      <c r="H97" s="19"/>
      <c r="I97" s="78" t="str">
        <f>G96</f>
        <v>DERİN DENİZ KESER</v>
      </c>
      <c r="L97" s="45"/>
      <c r="M97" s="73"/>
      <c r="N97" s="45"/>
      <c r="O97" s="45"/>
      <c r="P97" s="1"/>
      <c r="Q97" s="1"/>
      <c r="R97" s="1"/>
      <c r="S97" s="73"/>
      <c r="T97" s="73"/>
      <c r="U97" s="73"/>
      <c r="V97" s="52"/>
      <c r="W97" s="73"/>
      <c r="X97" s="53"/>
      <c r="Y97" s="60"/>
      <c r="AB97" s="22"/>
      <c r="AC97" s="22"/>
    </row>
    <row r="98" spans="4:29" ht="9.75" customHeight="1" x14ac:dyDescent="0.2">
      <c r="D98" s="40"/>
      <c r="E98" s="41"/>
      <c r="F98" s="75"/>
      <c r="G98" s="13"/>
      <c r="H98" s="16"/>
      <c r="I98" s="78" t="str">
        <f>G102</f>
        <v>ZELİHA NİL ÇUKURLUOĞLU</v>
      </c>
      <c r="L98" s="45"/>
      <c r="M98" s="73"/>
      <c r="N98" s="45"/>
      <c r="O98" s="45"/>
      <c r="P98" s="73"/>
      <c r="Q98" s="73"/>
      <c r="R98" s="73"/>
      <c r="S98" s="73"/>
      <c r="T98" s="73"/>
      <c r="U98" s="73"/>
      <c r="V98" s="52"/>
      <c r="W98" s="73"/>
      <c r="X98" s="204" t="s">
        <v>86</v>
      </c>
      <c r="Y98" s="60"/>
      <c r="Z98" s="22"/>
      <c r="AB98" s="22"/>
      <c r="AC98" s="22"/>
    </row>
    <row r="99" spans="4:29" ht="9.75" customHeight="1" x14ac:dyDescent="0.2">
      <c r="D99" s="40"/>
      <c r="E99" s="41"/>
      <c r="F99" s="75"/>
      <c r="G99" s="73"/>
      <c r="H99" s="195" t="s">
        <v>49</v>
      </c>
      <c r="I99" s="78"/>
      <c r="J99" s="202" t="s">
        <v>84</v>
      </c>
      <c r="K99" s="202"/>
      <c r="L99" s="45"/>
      <c r="N99" s="45"/>
      <c r="O99" s="45"/>
      <c r="P99" s="73"/>
      <c r="Q99" s="73"/>
      <c r="R99" s="73"/>
      <c r="S99" s="73"/>
      <c r="T99" s="73"/>
      <c r="U99" s="73"/>
      <c r="V99" s="205" t="s">
        <v>54</v>
      </c>
      <c r="W99" s="73"/>
      <c r="X99" s="204"/>
      <c r="Y99" s="60"/>
      <c r="Z99" s="201" t="s">
        <v>55</v>
      </c>
      <c r="AB99" s="22"/>
      <c r="AC99" s="22"/>
    </row>
    <row r="100" spans="4:29" ht="9.75" customHeight="1" x14ac:dyDescent="0.2">
      <c r="D100" s="40"/>
      <c r="E100" s="41"/>
      <c r="F100" s="75"/>
      <c r="G100" s="73"/>
      <c r="H100" s="195"/>
      <c r="I100" s="78"/>
      <c r="J100" s="70" t="s">
        <v>118</v>
      </c>
      <c r="K100" s="48"/>
      <c r="L100" s="45"/>
      <c r="O100" s="45"/>
      <c r="P100" s="73"/>
      <c r="Q100" s="73"/>
      <c r="R100" s="73"/>
      <c r="S100" s="73"/>
      <c r="T100" s="73"/>
      <c r="U100" s="73"/>
      <c r="V100" s="205"/>
      <c r="W100" s="73"/>
      <c r="X100" s="188" t="s">
        <v>112</v>
      </c>
      <c r="Y100" s="60"/>
      <c r="Z100" s="201"/>
      <c r="AB100" s="22"/>
      <c r="AC100" s="22"/>
    </row>
    <row r="101" spans="4:29" ht="9.75" customHeight="1" x14ac:dyDescent="0.2">
      <c r="D101" s="40" t="str">
        <f>IF(G45="","M11 Kaybeden",IF(G45=D43,D45,IF(G45=D45,D43,"M11 Kaybeden")))</f>
        <v>AYŞE ÇELİK</v>
      </c>
      <c r="E101" s="41"/>
      <c r="F101" s="75"/>
      <c r="G101" s="73"/>
      <c r="H101" s="16"/>
      <c r="I101" s="78"/>
      <c r="J101" s="73"/>
      <c r="K101" s="50"/>
      <c r="L101" s="51" t="str">
        <f>J99</f>
        <v>ZELİHA NİL ÇUKURLUOĞLU</v>
      </c>
      <c r="O101" s="45"/>
      <c r="P101" s="73"/>
      <c r="Q101" s="73"/>
      <c r="S101" s="44"/>
      <c r="T101" s="73"/>
      <c r="U101" s="73"/>
      <c r="V101" s="205"/>
      <c r="W101" s="73" t="str">
        <f>T90</f>
        <v>DURU ARSLAN</v>
      </c>
      <c r="X101" s="53"/>
      <c r="Y101" s="79"/>
      <c r="Z101" s="61"/>
      <c r="AB101" s="22"/>
      <c r="AC101" s="22"/>
    </row>
    <row r="102" spans="4:29" ht="9.75" customHeight="1" x14ac:dyDescent="0.2">
      <c r="D102" s="40"/>
      <c r="E102" s="41" t="str">
        <f>D101</f>
        <v>AYŞE ÇELİK</v>
      </c>
      <c r="F102" s="193" t="s">
        <v>52</v>
      </c>
      <c r="G102" s="194" t="str">
        <f>IF(J47=0,"M22 Kaybeden",IF(J47=G45,G49,IF(J47=G49,G45,"M22 Kaybeden")))</f>
        <v>ZELİHA NİL ÇUKURLUOĞLU</v>
      </c>
      <c r="H102" s="194"/>
      <c r="I102" s="6"/>
      <c r="J102" s="73"/>
      <c r="K102" s="195" t="s">
        <v>56</v>
      </c>
      <c r="L102" s="45" t="str">
        <f>J105</f>
        <v>ESİN URKAN</v>
      </c>
      <c r="M102" s="202" t="s">
        <v>84</v>
      </c>
      <c r="N102" s="202"/>
      <c r="O102" s="45"/>
      <c r="P102" s="73"/>
      <c r="Q102" s="73"/>
      <c r="S102" s="44"/>
      <c r="T102" s="73"/>
      <c r="U102" s="73"/>
      <c r="V102" s="205"/>
      <c r="W102" s="73" t="str">
        <f>T112</f>
        <v>GÖKSU DERİN BUGAY</v>
      </c>
      <c r="X102" s="53"/>
      <c r="Y102" s="79">
        <f>X89</f>
        <v>0</v>
      </c>
      <c r="Z102" s="61"/>
      <c r="AB102" s="22"/>
      <c r="AC102" s="22"/>
    </row>
    <row r="103" spans="4:29" ht="9.75" customHeight="1" x14ac:dyDescent="0.2">
      <c r="D103" s="40" t="str">
        <f>IF(G49="","M12 Kaybeden",IF(G49=D47,D49,IF(G49=D49,D47,"M12 Kaybeden ")))</f>
        <v>PİRAYE ÖZDEMİR</v>
      </c>
      <c r="E103" s="41" t="str">
        <f>D103</f>
        <v>PİRAYE ÖZDEMİR</v>
      </c>
      <c r="F103" s="193"/>
      <c r="G103" s="82"/>
      <c r="J103" s="73"/>
      <c r="K103" s="195"/>
      <c r="L103" s="45"/>
      <c r="M103" s="70" t="s">
        <v>121</v>
      </c>
      <c r="N103" s="48"/>
      <c r="S103" s="44"/>
      <c r="T103" s="73"/>
      <c r="U103" s="73"/>
      <c r="V103" s="205"/>
      <c r="W103" s="72" t="s">
        <v>57</v>
      </c>
      <c r="X103" s="203" t="s">
        <v>87</v>
      </c>
      <c r="Y103" s="79">
        <f>X114</f>
        <v>0</v>
      </c>
      <c r="Z103" s="61"/>
    </row>
    <row r="104" spans="4:29" ht="9.75" customHeight="1" x14ac:dyDescent="0.2">
      <c r="D104" s="40"/>
      <c r="E104" s="41"/>
      <c r="F104" s="75"/>
      <c r="J104" s="73"/>
      <c r="K104" s="48"/>
      <c r="L104" s="45"/>
      <c r="M104" s="73"/>
      <c r="N104" s="50"/>
      <c r="S104" s="45"/>
      <c r="T104" s="73"/>
      <c r="U104" s="73"/>
      <c r="V104" s="205"/>
      <c r="W104" s="73"/>
      <c r="X104" s="203"/>
      <c r="Y104" s="79"/>
      <c r="Z104" s="201" t="s">
        <v>58</v>
      </c>
    </row>
    <row r="105" spans="4:29" ht="9.75" customHeight="1" x14ac:dyDescent="0.2">
      <c r="D105" s="40"/>
      <c r="E105" s="41"/>
      <c r="F105" s="75"/>
      <c r="H105" s="78"/>
      <c r="I105" s="78"/>
      <c r="J105" s="74" t="str">
        <f>IF(M27=0,"M26 Kaybeden",IF(M27=J23,J31,IF(M27=J31,J23,"M26 Kaybeden")))</f>
        <v>ESİN URKAN</v>
      </c>
      <c r="K105" s="62"/>
      <c r="L105" s="45"/>
      <c r="M105" s="73"/>
      <c r="N105" s="52"/>
      <c r="O105" s="73"/>
      <c r="S105" s="45"/>
      <c r="T105" s="73"/>
      <c r="U105" s="73"/>
      <c r="V105" s="205"/>
      <c r="W105" s="73"/>
      <c r="X105" s="53"/>
      <c r="Y105" s="60"/>
      <c r="Z105" s="201"/>
    </row>
    <row r="106" spans="4:29" ht="9.75" customHeight="1" x14ac:dyDescent="0.2">
      <c r="D106" s="40"/>
      <c r="E106" s="41"/>
      <c r="F106" s="75"/>
      <c r="I106" s="78"/>
      <c r="J106" s="73"/>
      <c r="K106" s="63"/>
      <c r="L106" s="45"/>
      <c r="M106" s="73"/>
      <c r="N106" s="52"/>
      <c r="O106" s="73"/>
      <c r="S106" s="45"/>
      <c r="T106" s="73"/>
      <c r="U106" s="73"/>
      <c r="V106" s="52"/>
      <c r="W106" s="73"/>
      <c r="X106" s="53"/>
      <c r="Y106" s="60"/>
      <c r="Z106" s="22"/>
    </row>
    <row r="107" spans="4:29" ht="9.75" customHeight="1" x14ac:dyDescent="0.2">
      <c r="D107" s="40" t="str">
        <f>IF(G53="","M13 Kaybeden",IF(G53=D51,D53,IF(G53=D53,D51,"M13 Kaybeden")))</f>
        <v>GİRNE UMUT YEREBAKAN</v>
      </c>
      <c r="E107" s="41"/>
      <c r="F107" s="75"/>
      <c r="G107" s="43"/>
      <c r="I107" s="78"/>
      <c r="J107" s="73"/>
      <c r="K107" s="63"/>
      <c r="L107" s="45"/>
      <c r="M107" s="73"/>
      <c r="N107" s="198" t="s">
        <v>59</v>
      </c>
      <c r="O107" s="45" t="str">
        <f>M102</f>
        <v>ZELİHA NİL ÇUKURLUOĞLU</v>
      </c>
      <c r="P107" s="199" t="s">
        <v>89</v>
      </c>
      <c r="Q107" s="199"/>
      <c r="R107" s="199"/>
      <c r="S107" s="45"/>
      <c r="T107" s="13"/>
      <c r="U107" s="13"/>
      <c r="V107" s="64"/>
      <c r="W107" s="13"/>
      <c r="X107" s="53"/>
      <c r="Y107" s="53"/>
      <c r="AA107" s="78"/>
    </row>
    <row r="108" spans="4:29" ht="9.75" customHeight="1" x14ac:dyDescent="0.2">
      <c r="D108" s="40"/>
      <c r="E108" s="41" t="str">
        <f>D107</f>
        <v>GİRNE UMUT YEREBAKAN</v>
      </c>
      <c r="F108" s="193" t="s">
        <v>56</v>
      </c>
      <c r="G108" s="199" t="str">
        <f>IF(J55=0,"M23 Kaybeden",IF(J55=G53,G57,IF(J55=G57,G53,"M23 Kaybeden")))</f>
        <v>ŞENDA ECE KÖSE</v>
      </c>
      <c r="H108" s="199"/>
      <c r="I108" s="78"/>
      <c r="J108" s="73"/>
      <c r="K108" s="45"/>
      <c r="L108" s="45"/>
      <c r="M108" s="73"/>
      <c r="N108" s="198"/>
      <c r="O108" s="45" t="str">
        <f>M112</f>
        <v>ŞENDA ECE KÖSE</v>
      </c>
      <c r="P108" s="71" t="s">
        <v>178</v>
      </c>
      <c r="Q108" s="82"/>
      <c r="R108" s="48"/>
      <c r="T108" s="13"/>
      <c r="U108" s="13"/>
      <c r="V108" s="64"/>
      <c r="W108" s="13"/>
      <c r="X108" s="53"/>
      <c r="Y108" s="53"/>
    </row>
    <row r="109" spans="4:29" ht="9.75" customHeight="1" x14ac:dyDescent="0.2">
      <c r="D109" s="40" t="str">
        <f>IF(G57="","M14 Kaybeden",IF(G57=D55,D57,IF(G57=D57,D55,"M14 Kaybeden ")))</f>
        <v>ELŞEN NİL ALDEMİR</v>
      </c>
      <c r="E109" s="41" t="str">
        <f>D109</f>
        <v>ELŞEN NİL ALDEMİR</v>
      </c>
      <c r="F109" s="193"/>
      <c r="G109" s="82"/>
      <c r="H109" s="16"/>
      <c r="I109" s="78"/>
      <c r="L109" s="45"/>
      <c r="M109" s="73"/>
      <c r="N109" s="50"/>
      <c r="O109" s="45"/>
      <c r="P109" s="73"/>
      <c r="Q109" s="73"/>
      <c r="R109" s="50"/>
      <c r="T109" s="77"/>
      <c r="U109" s="77"/>
      <c r="V109" s="65"/>
      <c r="W109" s="13"/>
      <c r="X109" s="53"/>
      <c r="Y109" s="53"/>
    </row>
    <row r="110" spans="4:29" ht="9.75" customHeight="1" x14ac:dyDescent="0.2">
      <c r="D110" s="40"/>
      <c r="E110" s="41"/>
      <c r="F110" s="75"/>
      <c r="H110" s="47"/>
      <c r="I110" s="78"/>
      <c r="L110" s="45"/>
      <c r="M110" s="73"/>
      <c r="N110" s="50"/>
      <c r="O110" s="45"/>
      <c r="P110" s="73"/>
      <c r="Q110" s="73"/>
      <c r="R110" s="50"/>
      <c r="S110" s="51"/>
      <c r="T110" s="66"/>
      <c r="U110" s="13"/>
      <c r="V110" s="64"/>
      <c r="W110" s="13"/>
      <c r="X110" s="53"/>
      <c r="Y110" s="53"/>
    </row>
    <row r="111" spans="4:29" ht="9.75" customHeight="1" x14ac:dyDescent="0.2">
      <c r="D111" s="40"/>
      <c r="E111" s="41"/>
      <c r="F111" s="75"/>
      <c r="G111" s="73"/>
      <c r="H111" s="195" t="s">
        <v>51</v>
      </c>
      <c r="I111" s="78" t="str">
        <f>G108</f>
        <v>ŞENDA ECE KÖSE</v>
      </c>
      <c r="J111" s="200" t="s">
        <v>89</v>
      </c>
      <c r="K111" s="199"/>
      <c r="L111" s="45" t="str">
        <f>J111</f>
        <v>ŞENDA ECE KÖSE</v>
      </c>
      <c r="M111" s="13"/>
      <c r="N111" s="50"/>
      <c r="O111" s="45"/>
      <c r="P111" s="73"/>
      <c r="Q111" s="73"/>
      <c r="R111" s="50"/>
      <c r="S111" s="45"/>
      <c r="T111" s="13"/>
      <c r="U111" s="13"/>
      <c r="V111" s="64"/>
      <c r="W111" s="13"/>
      <c r="X111" s="53"/>
      <c r="Y111" s="53"/>
    </row>
    <row r="112" spans="4:29" ht="9.75" customHeight="1" x14ac:dyDescent="0.2">
      <c r="D112" s="40"/>
      <c r="E112" s="41"/>
      <c r="F112" s="75"/>
      <c r="G112" s="73"/>
      <c r="H112" s="195"/>
      <c r="I112" s="78" t="str">
        <f>G114</f>
        <v>CEYLA İLKE AYDIN</v>
      </c>
      <c r="J112" s="70" t="s">
        <v>119</v>
      </c>
      <c r="K112" s="48"/>
      <c r="L112" s="45" t="str">
        <f>J117</f>
        <v>YAĞMUR TEZCAN</v>
      </c>
      <c r="M112" s="194" t="s">
        <v>89</v>
      </c>
      <c r="N112" s="194"/>
      <c r="O112" s="45"/>
      <c r="P112" s="73"/>
      <c r="Q112" s="73"/>
      <c r="R112" s="198" t="s">
        <v>60</v>
      </c>
      <c r="S112" s="45" t="str">
        <f>P107</f>
        <v>ŞENDA ECE KÖSE</v>
      </c>
      <c r="T112" s="171" t="s">
        <v>86</v>
      </c>
      <c r="U112" s="67"/>
      <c r="V112" s="68"/>
      <c r="W112" s="13"/>
      <c r="X112" s="53"/>
      <c r="Y112" s="53"/>
    </row>
    <row r="113" spans="4:34" ht="9.75" customHeight="1" x14ac:dyDescent="0.2">
      <c r="D113" s="40" t="str">
        <f>IF(G61="","M15 Kaybeden",IF(G61=D59,D61,IF(G61=D61,D59,"M15 Kaybeden ")))</f>
        <v>DEFNE AKÇAY</v>
      </c>
      <c r="E113" s="41"/>
      <c r="F113" s="75"/>
      <c r="G113" s="73"/>
      <c r="H113" s="16"/>
      <c r="I113" s="78"/>
      <c r="J113" s="73"/>
      <c r="K113" s="50"/>
      <c r="L113" s="45"/>
      <c r="M113" s="70" t="s">
        <v>173</v>
      </c>
      <c r="N113" s="51"/>
      <c r="O113" s="45"/>
      <c r="P113" s="73"/>
      <c r="Q113" s="73"/>
      <c r="R113" s="198"/>
      <c r="S113" s="45" t="str">
        <f>P117</f>
        <v>GÖKSU DERİN BUGAY</v>
      </c>
      <c r="T113" s="172" t="s">
        <v>125</v>
      </c>
      <c r="U113" s="73"/>
      <c r="V113" s="73"/>
      <c r="W113" s="73"/>
      <c r="X113" s="53"/>
      <c r="Y113" s="53"/>
    </row>
    <row r="114" spans="4:34" ht="9.75" customHeight="1" x14ac:dyDescent="0.2">
      <c r="D114" s="40"/>
      <c r="E114" s="41" t="str">
        <f>D113</f>
        <v>DEFNE AKÇAY</v>
      </c>
      <c r="F114" s="193" t="s">
        <v>61</v>
      </c>
      <c r="G114" s="194" t="str">
        <f>IF(J63=0,"M24 Kaybeden",IF(J63=G61,G65,IF(J63=G65,G61,"M24 Kaybeden")))</f>
        <v>CEYLA İLKE AYDIN</v>
      </c>
      <c r="H114" s="194"/>
      <c r="I114" s="78"/>
      <c r="J114" s="73"/>
      <c r="K114" s="195" t="s">
        <v>61</v>
      </c>
      <c r="L114" s="45"/>
      <c r="M114" s="73"/>
      <c r="N114" s="45"/>
      <c r="O114" s="45"/>
      <c r="P114" s="73"/>
      <c r="Q114" s="73"/>
      <c r="R114" s="48"/>
      <c r="S114" s="45"/>
      <c r="T114" s="73"/>
      <c r="U114" s="73"/>
      <c r="W114" s="81"/>
      <c r="X114" s="53"/>
      <c r="Y114" s="53"/>
    </row>
    <row r="115" spans="4:34" ht="9.75" customHeight="1" x14ac:dyDescent="0.2">
      <c r="D115" s="40" t="str">
        <f>IF(G65="","M16 Kaybeden",IF(G65=D63,D65,IF(G65=D65,D63,"M16 Kaybeden")))</f>
        <v>İREM ÖZBAYRAM</v>
      </c>
      <c r="E115" s="41" t="str">
        <f>D115</f>
        <v>İREM ÖZBAYRAM</v>
      </c>
      <c r="F115" s="193"/>
      <c r="G115" s="82"/>
      <c r="I115" s="78"/>
      <c r="J115" s="73"/>
      <c r="K115" s="195"/>
      <c r="L115" s="45"/>
      <c r="M115" s="73"/>
      <c r="N115" s="73"/>
      <c r="O115" s="45" t="str">
        <f>M112</f>
        <v>ŞENDA ECE KÖSE</v>
      </c>
      <c r="P115" s="73"/>
      <c r="Q115" s="73"/>
      <c r="R115" s="50"/>
      <c r="S115" s="45"/>
      <c r="T115" s="73"/>
      <c r="U115" s="73"/>
      <c r="W115" s="81"/>
      <c r="X115" s="53"/>
    </row>
    <row r="116" spans="4:34" ht="9.75" customHeight="1" x14ac:dyDescent="0.2">
      <c r="D116" s="40"/>
      <c r="E116" s="41"/>
      <c r="F116" s="42"/>
      <c r="I116" s="78"/>
      <c r="J116" s="73"/>
      <c r="K116" s="50"/>
      <c r="L116" s="44"/>
      <c r="M116" s="73"/>
      <c r="N116" s="73"/>
      <c r="O116" s="45">
        <f>M118</f>
        <v>0</v>
      </c>
      <c r="P116" s="73"/>
      <c r="Q116" s="73"/>
      <c r="R116" s="50"/>
      <c r="S116" s="45"/>
      <c r="T116" s="73"/>
      <c r="U116" s="73"/>
      <c r="V116" s="73"/>
      <c r="W116" s="73"/>
      <c r="X116" s="53"/>
    </row>
    <row r="117" spans="4:34" ht="9.75" customHeight="1" x14ac:dyDescent="0.2">
      <c r="D117" s="69"/>
      <c r="E117" s="73"/>
      <c r="F117" s="45"/>
      <c r="G117" s="73"/>
      <c r="H117" s="45"/>
      <c r="I117" s="78"/>
      <c r="J117" s="74" t="str">
        <f>IF(M11=0,"M25 Kaybeden",IF(M11=J7,J15,IF(M11=J15,J7,"M25 Kaybeden")))</f>
        <v>YAĞMUR TEZCAN</v>
      </c>
      <c r="K117" s="76"/>
      <c r="L117" s="44"/>
      <c r="M117" s="73"/>
      <c r="N117" s="45"/>
      <c r="O117" s="45"/>
      <c r="P117" s="74" t="str">
        <f>IF(P51=0,"M30 Kaybeden",IF(P51=M43,M59,IF(P51=M59,M43,"M30 Kaybeden")))</f>
        <v>GÖKSU DERİN BUGAY</v>
      </c>
      <c r="Q117" s="74"/>
      <c r="R117" s="76"/>
      <c r="S117" s="45"/>
      <c r="T117" s="196"/>
      <c r="U117" s="196"/>
      <c r="V117" s="196"/>
      <c r="W117" s="73"/>
      <c r="X117" s="53"/>
      <c r="AG117" s="1">
        <v>1</v>
      </c>
      <c r="AH117" s="1" t="str">
        <f>T34</f>
        <v>ECRİN LAL YAVUZ</v>
      </c>
    </row>
    <row r="118" spans="4:34" ht="9.75" customHeight="1" x14ac:dyDescent="0.2">
      <c r="D118" s="69"/>
      <c r="E118" s="73"/>
      <c r="F118" s="45"/>
      <c r="G118" s="43"/>
      <c r="H118" s="44"/>
      <c r="I118" s="78"/>
      <c r="J118" s="43"/>
      <c r="K118" s="44"/>
      <c r="L118" s="44"/>
      <c r="M118" s="197"/>
      <c r="N118" s="197"/>
      <c r="O118" s="45"/>
      <c r="P118" s="73"/>
      <c r="Q118" s="73"/>
      <c r="R118" s="73"/>
      <c r="S118" s="73"/>
      <c r="T118" s="73"/>
      <c r="U118" s="73"/>
      <c r="V118" s="73"/>
      <c r="W118" s="73"/>
      <c r="X118" s="53"/>
      <c r="AG118" s="1">
        <v>2</v>
      </c>
      <c r="AH118" s="1" t="str">
        <f>T40</f>
        <v>ELA DÜZOVALILAR</v>
      </c>
    </row>
    <row r="119" spans="4:34" ht="9.75" customHeight="1" x14ac:dyDescent="0.2">
      <c r="D119" s="69"/>
      <c r="E119" s="73"/>
      <c r="F119" s="45"/>
      <c r="G119" s="43"/>
      <c r="H119" s="44"/>
      <c r="I119" s="78"/>
      <c r="J119" s="43"/>
      <c r="K119" s="44"/>
      <c r="L119" s="44"/>
      <c r="M119" s="43"/>
      <c r="N119" s="44"/>
      <c r="O119" s="44"/>
      <c r="P119" s="1"/>
      <c r="Q119" s="1"/>
      <c r="R119" s="1"/>
      <c r="S119" s="44"/>
      <c r="T119" s="73"/>
      <c r="U119" s="73"/>
      <c r="V119" s="73"/>
      <c r="W119" s="73"/>
      <c r="X119" s="53"/>
      <c r="AG119" s="1">
        <v>3</v>
      </c>
      <c r="AH119" s="1" t="str">
        <f>X98</f>
        <v>GÖKSU DERİN BUGAY</v>
      </c>
    </row>
    <row r="120" spans="4:34" x14ac:dyDescent="0.2">
      <c r="H120" s="44"/>
      <c r="T120" s="13"/>
      <c r="U120" s="13"/>
      <c r="V120" s="13"/>
      <c r="W120" s="13"/>
      <c r="X120" s="53"/>
    </row>
    <row r="121" spans="4:34" x14ac:dyDescent="0.2">
      <c r="H121" s="44"/>
      <c r="T121" s="13"/>
      <c r="U121" s="13"/>
      <c r="V121" s="13"/>
      <c r="W121" s="13"/>
      <c r="X121" s="53"/>
    </row>
    <row r="122" spans="4:34" x14ac:dyDescent="0.2">
      <c r="T122" s="13"/>
      <c r="U122" s="13"/>
      <c r="V122" s="188"/>
      <c r="W122" s="13"/>
      <c r="X122" s="53"/>
    </row>
    <row r="123" spans="4:34" x14ac:dyDescent="0.2">
      <c r="T123" s="13"/>
      <c r="U123" s="13"/>
      <c r="V123" s="188"/>
      <c r="W123" s="13"/>
      <c r="X123" s="53"/>
    </row>
    <row r="124" spans="4:34" x14ac:dyDescent="0.2">
      <c r="T124" s="13"/>
      <c r="U124" s="13"/>
      <c r="V124" s="13"/>
      <c r="W124" s="13"/>
      <c r="X124" s="53"/>
    </row>
  </sheetData>
  <mergeCells count="233">
    <mergeCell ref="B1:C1"/>
    <mergeCell ref="D1:R1"/>
    <mergeCell ref="C3:C4"/>
    <mergeCell ref="D3:D4"/>
    <mergeCell ref="B4:B5"/>
    <mergeCell ref="C5:C6"/>
    <mergeCell ref="D5:D6"/>
    <mergeCell ref="F5:F6"/>
    <mergeCell ref="G5:H5"/>
    <mergeCell ref="B6:B7"/>
    <mergeCell ref="G9:H9"/>
    <mergeCell ref="B10:B11"/>
    <mergeCell ref="G10:H10"/>
    <mergeCell ref="C11:C12"/>
    <mergeCell ref="D11:D12"/>
    <mergeCell ref="K11:K12"/>
    <mergeCell ref="G6:H6"/>
    <mergeCell ref="C7:C8"/>
    <mergeCell ref="D7:D8"/>
    <mergeCell ref="H7:H8"/>
    <mergeCell ref="J7:K7"/>
    <mergeCell ref="B8:B9"/>
    <mergeCell ref="J8:K8"/>
    <mergeCell ref="C9:C10"/>
    <mergeCell ref="D9:D10"/>
    <mergeCell ref="F9:F10"/>
    <mergeCell ref="M11:N11"/>
    <mergeCell ref="B12:B13"/>
    <mergeCell ref="C13:C14"/>
    <mergeCell ref="D13:D14"/>
    <mergeCell ref="F13:F14"/>
    <mergeCell ref="G13:H13"/>
    <mergeCell ref="B14:B15"/>
    <mergeCell ref="G14:H14"/>
    <mergeCell ref="C15:C16"/>
    <mergeCell ref="D15:D16"/>
    <mergeCell ref="H15:H16"/>
    <mergeCell ref="J15:K15"/>
    <mergeCell ref="B16:B17"/>
    <mergeCell ref="J16:K16"/>
    <mergeCell ref="C17:C18"/>
    <mergeCell ref="D17:D18"/>
    <mergeCell ref="F17:F18"/>
    <mergeCell ref="G17:H17"/>
    <mergeCell ref="B18:B19"/>
    <mergeCell ref="G18:H18"/>
    <mergeCell ref="N18:N21"/>
    <mergeCell ref="B26:B27"/>
    <mergeCell ref="G26:H26"/>
    <mergeCell ref="P18:R18"/>
    <mergeCell ref="C19:C20"/>
    <mergeCell ref="D19:D20"/>
    <mergeCell ref="B20:B21"/>
    <mergeCell ref="C21:C22"/>
    <mergeCell ref="D21:D22"/>
    <mergeCell ref="F21:F22"/>
    <mergeCell ref="G21:H21"/>
    <mergeCell ref="B22:B23"/>
    <mergeCell ref="G22:H22"/>
    <mergeCell ref="C23:C24"/>
    <mergeCell ref="D23:D24"/>
    <mergeCell ref="H23:H24"/>
    <mergeCell ref="J23:K23"/>
    <mergeCell ref="B24:B25"/>
    <mergeCell ref="C25:C26"/>
    <mergeCell ref="D25:D26"/>
    <mergeCell ref="F25:F26"/>
    <mergeCell ref="G25:H25"/>
    <mergeCell ref="C27:C28"/>
    <mergeCell ref="D27:D28"/>
    <mergeCell ref="K27:K28"/>
    <mergeCell ref="V35:V36"/>
    <mergeCell ref="B36:B37"/>
    <mergeCell ref="T36:U37"/>
    <mergeCell ref="C37:C38"/>
    <mergeCell ref="D37:D38"/>
    <mergeCell ref="F37:F38"/>
    <mergeCell ref="J31:K31"/>
    <mergeCell ref="B32:B33"/>
    <mergeCell ref="J32:K32"/>
    <mergeCell ref="C33:C34"/>
    <mergeCell ref="D33:D34"/>
    <mergeCell ref="F33:F34"/>
    <mergeCell ref="G33:H33"/>
    <mergeCell ref="B34:B35"/>
    <mergeCell ref="G34:H34"/>
    <mergeCell ref="M27:N27"/>
    <mergeCell ref="B28:B29"/>
    <mergeCell ref="C29:C30"/>
    <mergeCell ref="D29:D30"/>
    <mergeCell ref="F29:F30"/>
    <mergeCell ref="G29:H29"/>
    <mergeCell ref="J39:K39"/>
    <mergeCell ref="B40:B41"/>
    <mergeCell ref="T40:U41"/>
    <mergeCell ref="C41:C42"/>
    <mergeCell ref="D41:D42"/>
    <mergeCell ref="F41:F42"/>
    <mergeCell ref="G41:H41"/>
    <mergeCell ref="G37:H37"/>
    <mergeCell ref="B38:B39"/>
    <mergeCell ref="G38:H38"/>
    <mergeCell ref="C39:C40"/>
    <mergeCell ref="D39:D40"/>
    <mergeCell ref="H39:H40"/>
    <mergeCell ref="R34:R37"/>
    <mergeCell ref="T34:U35"/>
    <mergeCell ref="C35:C36"/>
    <mergeCell ref="D35:D36"/>
    <mergeCell ref="B30:B31"/>
    <mergeCell ref="G30:H30"/>
    <mergeCell ref="C31:C32"/>
    <mergeCell ref="D31:D32"/>
    <mergeCell ref="H31:H32"/>
    <mergeCell ref="F45:F46"/>
    <mergeCell ref="G45:H45"/>
    <mergeCell ref="B46:B47"/>
    <mergeCell ref="G46:H46"/>
    <mergeCell ref="C47:C48"/>
    <mergeCell ref="D47:D48"/>
    <mergeCell ref="H47:H48"/>
    <mergeCell ref="V41:V42"/>
    <mergeCell ref="B42:B43"/>
    <mergeCell ref="G42:H42"/>
    <mergeCell ref="C43:C44"/>
    <mergeCell ref="D43:D44"/>
    <mergeCell ref="K43:K44"/>
    <mergeCell ref="M43:N43"/>
    <mergeCell ref="B44:B45"/>
    <mergeCell ref="C45:C46"/>
    <mergeCell ref="D45:D46"/>
    <mergeCell ref="J47:K47"/>
    <mergeCell ref="B48:B49"/>
    <mergeCell ref="J48:K48"/>
    <mergeCell ref="C49:C50"/>
    <mergeCell ref="D49:D50"/>
    <mergeCell ref="F49:F50"/>
    <mergeCell ref="G49:H49"/>
    <mergeCell ref="B50:B51"/>
    <mergeCell ref="G50:H50"/>
    <mergeCell ref="N50:N53"/>
    <mergeCell ref="C51:C52"/>
    <mergeCell ref="D51:D52"/>
    <mergeCell ref="P51:R51"/>
    <mergeCell ref="B52:B53"/>
    <mergeCell ref="C53:C54"/>
    <mergeCell ref="D53:D54"/>
    <mergeCell ref="F53:F54"/>
    <mergeCell ref="G53:H53"/>
    <mergeCell ref="B54:B55"/>
    <mergeCell ref="M59:N59"/>
    <mergeCell ref="B60:B61"/>
    <mergeCell ref="C61:C62"/>
    <mergeCell ref="D61:D62"/>
    <mergeCell ref="F61:F62"/>
    <mergeCell ref="G54:H54"/>
    <mergeCell ref="C55:C56"/>
    <mergeCell ref="D55:D56"/>
    <mergeCell ref="H55:H56"/>
    <mergeCell ref="J55:K55"/>
    <mergeCell ref="B56:B57"/>
    <mergeCell ref="C57:C58"/>
    <mergeCell ref="D57:D58"/>
    <mergeCell ref="F57:F58"/>
    <mergeCell ref="G57:H57"/>
    <mergeCell ref="G61:H61"/>
    <mergeCell ref="B62:B63"/>
    <mergeCell ref="G62:H62"/>
    <mergeCell ref="C63:C64"/>
    <mergeCell ref="D63:D64"/>
    <mergeCell ref="H63:H64"/>
    <mergeCell ref="B58:B59"/>
    <mergeCell ref="G58:H58"/>
    <mergeCell ref="C59:C60"/>
    <mergeCell ref="D59:D60"/>
    <mergeCell ref="J63:K63"/>
    <mergeCell ref="B64:B65"/>
    <mergeCell ref="J64:K64"/>
    <mergeCell ref="C65:C66"/>
    <mergeCell ref="D65:D66"/>
    <mergeCell ref="F65:F66"/>
    <mergeCell ref="G65:H65"/>
    <mergeCell ref="B66:B67"/>
    <mergeCell ref="G66:H66"/>
    <mergeCell ref="K59:K60"/>
    <mergeCell ref="AA84:AA85"/>
    <mergeCell ref="N85:N86"/>
    <mergeCell ref="P85:R85"/>
    <mergeCell ref="F69:V70"/>
    <mergeCell ref="F74:F75"/>
    <mergeCell ref="G74:H74"/>
    <mergeCell ref="H77:H78"/>
    <mergeCell ref="J77:K77"/>
    <mergeCell ref="F80:F81"/>
    <mergeCell ref="G80:H80"/>
    <mergeCell ref="K80:K81"/>
    <mergeCell ref="M80:N80"/>
    <mergeCell ref="H87:H88"/>
    <mergeCell ref="J87:K87"/>
    <mergeCell ref="F90:F91"/>
    <mergeCell ref="G90:H90"/>
    <mergeCell ref="K90:K91"/>
    <mergeCell ref="M90:N90"/>
    <mergeCell ref="F84:F85"/>
    <mergeCell ref="G84:H84"/>
    <mergeCell ref="T84:V84"/>
    <mergeCell ref="Z99:Z100"/>
    <mergeCell ref="F102:F103"/>
    <mergeCell ref="G102:H102"/>
    <mergeCell ref="K102:K103"/>
    <mergeCell ref="M102:N102"/>
    <mergeCell ref="X103:X104"/>
    <mergeCell ref="Z104:Z105"/>
    <mergeCell ref="R90:R91"/>
    <mergeCell ref="F96:F97"/>
    <mergeCell ref="G96:H96"/>
    <mergeCell ref="X98:X99"/>
    <mergeCell ref="H99:H100"/>
    <mergeCell ref="J99:K99"/>
    <mergeCell ref="V99:V105"/>
    <mergeCell ref="F114:F115"/>
    <mergeCell ref="G114:H114"/>
    <mergeCell ref="K114:K115"/>
    <mergeCell ref="T117:V117"/>
    <mergeCell ref="M118:N118"/>
    <mergeCell ref="N107:N108"/>
    <mergeCell ref="P107:R107"/>
    <mergeCell ref="F108:F109"/>
    <mergeCell ref="G108:H108"/>
    <mergeCell ref="H111:H112"/>
    <mergeCell ref="J111:K111"/>
    <mergeCell ref="M112:N112"/>
    <mergeCell ref="R112:R113"/>
  </mergeCells>
  <conditionalFormatting sqref="T40:U41 G92:G93">
    <cfRule type="cellIs" dxfId="1" priority="1" operator="equal">
      <formula>0</formula>
    </cfRule>
  </conditionalFormatting>
  <dataValidations count="19">
    <dataValidation type="list" allowBlank="1" showInputMessage="1" showErrorMessage="1" sqref="J7:L7 M11:O11 J15:L15 J23:L23 M27:O27 J31:L31 J39:L39 M43:O43 J47:L47 J55:L55 M59:O59 J63:L63 P85:Q85 T90 P107:Q107 T112">
      <formula1>I7:I8</formula1>
      <formula2>0</formula2>
    </dataValidation>
    <dataValidation type="list" allowBlank="1" showInputMessage="1" showErrorMessage="1" sqref="G5:H5 G9:H9 G13:I13 G17:I17 G21:I21 G25:I25 G29:I29 G33:I33 G37:I37 G41:I41 G45:I45 G49:I49 G53:I53 G57:I57 G61:I61 G65:I65 R85 R107">
      <formula1>E5:E6</formula1>
      <formula2>0</formula2>
    </dataValidation>
    <dataValidation type="list" allowBlank="1" showInputMessage="1" showErrorMessage="1" sqref="X98:X99">
      <formula1>W101:W102</formula1>
      <formula2>0</formula2>
    </dataValidation>
    <dataValidation type="list" allowBlank="1" showInputMessage="1" showErrorMessage="1" sqref="T34:U35">
      <formula1>$S$35:$S$36</formula1>
      <formula2>0</formula2>
    </dataValidation>
    <dataValidation type="list" allowBlank="1" showInputMessage="1" showErrorMessage="1" sqref="Y114">
      <formula1>$W$114:$W$115</formula1>
      <formula2>0</formula2>
    </dataValidation>
    <dataValidation type="list" allowBlank="1" showInputMessage="1" showErrorMessage="1" sqref="Y89">
      <formula1>$W$89:$W$90</formula1>
      <formula2>0</formula2>
    </dataValidation>
    <dataValidation type="list" allowBlank="1" showInputMessage="1" showErrorMessage="1" sqref="M112:N112">
      <formula1>$L$111:$L$112</formula1>
      <formula2>0</formula2>
    </dataValidation>
    <dataValidation type="list" allowBlank="1" showInputMessage="1" showErrorMessage="1" sqref="M90:N90">
      <formula1>$L$88:$L$89</formula1>
      <formula2>0</formula2>
    </dataValidation>
    <dataValidation type="list" allowBlank="1" showInputMessage="1" showErrorMessage="1" sqref="P51:S51">
      <formula1>$O$51:$O$52</formula1>
      <formula2>0</formula2>
    </dataValidation>
    <dataValidation type="list" allowBlank="1" showInputMessage="1" showErrorMessage="1" sqref="P18:S18">
      <formula1>$O$18:$O$19</formula1>
      <formula2>0</formula2>
    </dataValidation>
    <dataValidation type="list" allowBlank="1" showInputMessage="1" showErrorMessage="1" sqref="I9">
      <formula1>$E$9:$E$10</formula1>
      <formula2>0</formula2>
    </dataValidation>
    <dataValidation type="list" allowBlank="1" showInputMessage="1" showErrorMessage="1" sqref="I5">
      <formula1>$E$5:$E$6</formula1>
      <formula2>0</formula2>
    </dataValidation>
    <dataValidation type="list" allowBlank="1" showInputMessage="1" showErrorMessage="1" sqref="J77 J87 J99 Q117">
      <formula1>I75:I76</formula1>
      <formula2>0</formula2>
    </dataValidation>
    <dataValidation type="list" allowBlank="1" showInputMessage="1" showErrorMessage="1" sqref="M80:N80 M102:N102">
      <formula1>L79:L80</formula1>
      <formula2>0</formula2>
    </dataValidation>
    <dataValidation type="list" allowBlank="1" showInputMessage="1" showErrorMessage="1" sqref="Q95">
      <formula1>P91:P92</formula1>
      <formula2>0</formula2>
    </dataValidation>
    <dataValidation type="list" allowBlank="1" showInputMessage="1" showErrorMessage="1" sqref="T84:W84">
      <formula1>$S$90:$S$91</formula1>
      <formula2>0</formula2>
    </dataValidation>
    <dataValidation type="list" allowBlank="1" showInputMessage="1" showErrorMessage="1" sqref="U109:W109">
      <formula1>$S$112:$S$113</formula1>
      <formula2>0</formula2>
    </dataValidation>
    <dataValidation type="list" allowBlank="1" showInputMessage="1" showErrorMessage="1" sqref="R95 R117">
      <formula1>P116:P118</formula1>
      <formula2>0</formula2>
    </dataValidation>
    <dataValidation type="list" allowBlank="1" showInputMessage="1" showErrorMessage="1" sqref="X103:X104">
      <formula1>$W$101:$W$103</formula1>
      <formula2>0</formula2>
    </dataValidation>
  </dataValidations>
  <hyperlinks>
    <hyperlink ref="B1" location="'Ana Sayfa'!A1" display="Baş Dön"/>
  </hyperlinks>
  <printOptions horizontalCentered="1" verticalCentered="1"/>
  <pageMargins left="0" right="0" top="0" bottom="0" header="0.51180555555555496" footer="0.51180555555555496"/>
  <pageSetup paperSize="9" scale="64" firstPageNumber="0" orientation="portrait" horizontalDpi="300" verticalDpi="300" r:id="rId1"/>
  <rowBreaks count="1" manualBreakCount="1">
    <brk id="6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K124"/>
  <sheetViews>
    <sheetView view="pageBreakPreview" zoomScaleNormal="100" zoomScaleSheetLayoutView="100" workbookViewId="0">
      <selection activeCell="X120" sqref="X120"/>
    </sheetView>
  </sheetViews>
  <sheetFormatPr defaultColWidth="9.140625" defaultRowHeight="12.75" x14ac:dyDescent="0.2"/>
  <cols>
    <col min="1" max="1" width="1.5703125" style="166" customWidth="1"/>
    <col min="2" max="2" width="1.85546875" style="88" customWidth="1"/>
    <col min="3" max="3" width="3.7109375" style="88" hidden="1" customWidth="1"/>
    <col min="4" max="4" width="21.7109375" style="122" customWidth="1"/>
    <col min="5" max="5" width="14.140625" style="87" hidden="1" customWidth="1"/>
    <col min="6" max="6" width="4.28515625" style="91" customWidth="1"/>
    <col min="7" max="7" width="15.85546875" style="87" customWidth="1"/>
    <col min="8" max="8" width="4.28515625" style="91" customWidth="1"/>
    <col min="9" max="9" width="19.85546875" style="91" hidden="1" customWidth="1"/>
    <col min="10" max="10" width="15.85546875" style="87" customWidth="1"/>
    <col min="11" max="11" width="4.28515625" style="91" customWidth="1"/>
    <col min="12" max="12" width="26" style="91" hidden="1" customWidth="1"/>
    <col min="13" max="13" width="15.85546875" style="87" customWidth="1"/>
    <col min="14" max="14" width="4.28515625" style="91" customWidth="1"/>
    <col min="15" max="15" width="17.28515625" style="91" hidden="1" customWidth="1"/>
    <col min="16" max="16" width="15.85546875" style="87" customWidth="1"/>
    <col min="17" max="17" width="14" style="87" hidden="1" customWidth="1"/>
    <col min="18" max="18" width="5.28515625" style="91" customWidth="1"/>
    <col min="19" max="19" width="1" style="91" hidden="1" customWidth="1"/>
    <col min="20" max="20" width="17.42578125" style="87" customWidth="1"/>
    <col min="21" max="21" width="3.42578125" style="87" hidden="1" customWidth="1"/>
    <col min="22" max="22" width="4.28515625" style="87" customWidth="1"/>
    <col min="23" max="23" width="14.5703125" style="87" hidden="1" customWidth="1"/>
    <col min="24" max="24" width="21" style="88" customWidth="1"/>
    <col min="25" max="25" width="4.140625" style="88" hidden="1" customWidth="1"/>
    <col min="26" max="26" width="14.28515625" style="106" customWidth="1"/>
    <col min="27" max="27" width="5.7109375" style="99" customWidth="1"/>
    <col min="28" max="28" width="4.28515625" style="106" customWidth="1"/>
    <col min="29" max="29" width="15.140625" style="106" hidden="1" customWidth="1"/>
    <col min="30" max="30" width="13.7109375" style="106" customWidth="1"/>
    <col min="31" max="31" width="7.28515625" style="106" customWidth="1"/>
    <col min="32" max="32" width="7.85546875" style="106" customWidth="1"/>
    <col min="33" max="34" width="11.5703125" style="88" hidden="1" customWidth="1"/>
    <col min="35" max="1025" width="9.140625" style="88"/>
    <col min="1026" max="16384" width="9.140625" style="166"/>
  </cols>
  <sheetData>
    <row r="1" spans="2:22" ht="21.75" customHeight="1" x14ac:dyDescent="0.2">
      <c r="B1" s="234" t="s">
        <v>0</v>
      </c>
      <c r="C1" s="234"/>
      <c r="D1" s="235" t="s">
        <v>122</v>
      </c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86"/>
      <c r="V1" s="167" t="s">
        <v>169</v>
      </c>
    </row>
    <row r="2" spans="2:22" ht="21" customHeight="1" x14ac:dyDescent="0.2">
      <c r="C2" s="89"/>
      <c r="D2" s="90" t="s">
        <v>1</v>
      </c>
      <c r="E2" s="86"/>
      <c r="F2" s="86"/>
      <c r="G2" s="90" t="s">
        <v>2</v>
      </c>
      <c r="H2" s="86"/>
      <c r="I2" s="86"/>
      <c r="J2" s="90" t="s">
        <v>3</v>
      </c>
      <c r="K2" s="86"/>
      <c r="L2" s="86"/>
      <c r="M2" s="90" t="s">
        <v>4</v>
      </c>
      <c r="N2" s="86"/>
      <c r="O2" s="86"/>
      <c r="P2" s="90" t="s">
        <v>5</v>
      </c>
      <c r="Q2" s="86"/>
      <c r="R2" s="86"/>
      <c r="S2" s="86"/>
    </row>
    <row r="3" spans="2:22" ht="9.75" customHeight="1" x14ac:dyDescent="0.2">
      <c r="C3" s="236">
        <v>1</v>
      </c>
      <c r="D3" s="237" t="s">
        <v>123</v>
      </c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2:22" ht="9.75" customHeight="1" x14ac:dyDescent="0.2">
      <c r="B4" s="238">
        <v>1</v>
      </c>
      <c r="C4" s="236"/>
      <c r="D4" s="237"/>
    </row>
    <row r="5" spans="2:22" ht="9.75" customHeight="1" x14ac:dyDescent="0.2">
      <c r="B5" s="238"/>
      <c r="C5" s="236">
        <v>2</v>
      </c>
      <c r="D5" s="239" t="s">
        <v>124</v>
      </c>
      <c r="E5" s="92" t="str">
        <f>D3</f>
        <v>MEHMET TOPRAK ERÇİN</v>
      </c>
      <c r="F5" s="240" t="s">
        <v>6</v>
      </c>
      <c r="G5" s="241" t="s">
        <v>123</v>
      </c>
      <c r="H5" s="241"/>
      <c r="I5" s="93"/>
    </row>
    <row r="6" spans="2:22" ht="9.75" customHeight="1" x14ac:dyDescent="0.2">
      <c r="B6" s="238">
        <v>2</v>
      </c>
      <c r="C6" s="236"/>
      <c r="D6" s="237"/>
      <c r="E6" s="94" t="str">
        <f>D5</f>
        <v>CEMİL RÜZGAR SÜLO</v>
      </c>
      <c r="F6" s="240"/>
      <c r="G6" s="244" t="s">
        <v>125</v>
      </c>
      <c r="H6" s="244"/>
      <c r="I6" s="95"/>
    </row>
    <row r="7" spans="2:22" ht="9.75" customHeight="1" x14ac:dyDescent="0.2">
      <c r="B7" s="238"/>
      <c r="C7" s="236">
        <v>3</v>
      </c>
      <c r="D7" s="239" t="s">
        <v>126</v>
      </c>
      <c r="E7" s="92"/>
      <c r="F7" s="96"/>
      <c r="G7" s="97"/>
      <c r="H7" s="240" t="s">
        <v>7</v>
      </c>
      <c r="I7" s="98" t="str">
        <f>G5</f>
        <v>MEHMET TOPRAK ERÇİN</v>
      </c>
      <c r="J7" s="241" t="s">
        <v>123</v>
      </c>
      <c r="K7" s="241"/>
      <c r="L7" s="93"/>
    </row>
    <row r="8" spans="2:22" ht="9.75" customHeight="1" x14ac:dyDescent="0.2">
      <c r="B8" s="238">
        <v>3</v>
      </c>
      <c r="C8" s="236"/>
      <c r="D8" s="237"/>
      <c r="E8" s="94"/>
      <c r="F8" s="99"/>
      <c r="G8" s="97"/>
      <c r="H8" s="240"/>
      <c r="I8" s="100" t="str">
        <f>G9</f>
        <v>YİĞİT ÇİMENLER</v>
      </c>
      <c r="J8" s="245" t="s">
        <v>121</v>
      </c>
      <c r="K8" s="245"/>
      <c r="L8" s="97"/>
    </row>
    <row r="9" spans="2:22" ht="9.75" customHeight="1" x14ac:dyDescent="0.2">
      <c r="B9" s="238"/>
      <c r="C9" s="236">
        <v>4</v>
      </c>
      <c r="D9" s="239" t="s">
        <v>127</v>
      </c>
      <c r="E9" s="92" t="str">
        <f>D7</f>
        <v>URAS ATLAS MUTLU</v>
      </c>
      <c r="F9" s="240" t="s">
        <v>8</v>
      </c>
      <c r="G9" s="242" t="s">
        <v>127</v>
      </c>
      <c r="H9" s="242"/>
      <c r="I9" s="93"/>
      <c r="J9" s="97"/>
      <c r="K9" s="101"/>
      <c r="L9" s="102"/>
    </row>
    <row r="10" spans="2:22" ht="9.75" customHeight="1" x14ac:dyDescent="0.2">
      <c r="B10" s="238">
        <v>4</v>
      </c>
      <c r="C10" s="236"/>
      <c r="D10" s="237"/>
      <c r="E10" s="94" t="str">
        <f>D9</f>
        <v>YİĞİT ÇİMENLER</v>
      </c>
      <c r="F10" s="240"/>
      <c r="G10" s="243" t="s">
        <v>95</v>
      </c>
      <c r="H10" s="243"/>
      <c r="J10" s="97"/>
      <c r="K10" s="101"/>
      <c r="L10" s="102"/>
    </row>
    <row r="11" spans="2:22" ht="9.75" customHeight="1" x14ac:dyDescent="0.2">
      <c r="B11" s="238"/>
      <c r="C11" s="236">
        <v>5</v>
      </c>
      <c r="D11" s="239" t="s">
        <v>128</v>
      </c>
      <c r="E11" s="92"/>
      <c r="F11" s="96"/>
      <c r="J11" s="97"/>
      <c r="K11" s="240" t="s">
        <v>9</v>
      </c>
      <c r="L11" s="98" t="str">
        <f>J7</f>
        <v>MEHMET TOPRAK ERÇİN</v>
      </c>
      <c r="M11" s="241" t="s">
        <v>123</v>
      </c>
      <c r="N11" s="241"/>
      <c r="O11" s="93"/>
    </row>
    <row r="12" spans="2:22" ht="9.75" customHeight="1" x14ac:dyDescent="0.2">
      <c r="B12" s="238">
        <v>5</v>
      </c>
      <c r="C12" s="236"/>
      <c r="D12" s="237"/>
      <c r="E12" s="94"/>
      <c r="F12" s="99"/>
      <c r="J12" s="97"/>
      <c r="K12" s="240"/>
      <c r="L12" s="100" t="str">
        <f>J15</f>
        <v>AHMET FATİH CAN</v>
      </c>
      <c r="M12" s="103" t="s">
        <v>105</v>
      </c>
      <c r="N12" s="104"/>
      <c r="O12" s="102"/>
    </row>
    <row r="13" spans="2:22" ht="9.75" customHeight="1" x14ac:dyDescent="0.2">
      <c r="B13" s="238"/>
      <c r="C13" s="236">
        <v>6</v>
      </c>
      <c r="D13" s="239" t="s">
        <v>129</v>
      </c>
      <c r="E13" s="92" t="str">
        <f>D11</f>
        <v>EREN YAĞIZ ECEVİT</v>
      </c>
      <c r="F13" s="240" t="s">
        <v>10</v>
      </c>
      <c r="G13" s="241" t="s">
        <v>128</v>
      </c>
      <c r="H13" s="241"/>
      <c r="I13" s="93"/>
      <c r="J13" s="97"/>
      <c r="K13" s="101"/>
      <c r="L13" s="102"/>
      <c r="M13" s="97"/>
      <c r="N13" s="101"/>
      <c r="O13" s="102"/>
    </row>
    <row r="14" spans="2:22" ht="9.75" customHeight="1" x14ac:dyDescent="0.2">
      <c r="B14" s="238">
        <v>6</v>
      </c>
      <c r="C14" s="236"/>
      <c r="D14" s="237"/>
      <c r="E14" s="94" t="str">
        <f>D13</f>
        <v>ÇINAR TURAN</v>
      </c>
      <c r="F14" s="240"/>
      <c r="G14" s="244" t="s">
        <v>130</v>
      </c>
      <c r="H14" s="244"/>
      <c r="I14" s="95"/>
      <c r="J14" s="97"/>
      <c r="K14" s="101"/>
      <c r="L14" s="102"/>
      <c r="M14" s="97"/>
      <c r="N14" s="101"/>
      <c r="O14" s="102"/>
    </row>
    <row r="15" spans="2:22" ht="9.75" customHeight="1" x14ac:dyDescent="0.2">
      <c r="B15" s="238"/>
      <c r="C15" s="236">
        <v>7</v>
      </c>
      <c r="D15" s="239" t="s">
        <v>131</v>
      </c>
      <c r="E15" s="92"/>
      <c r="F15" s="96"/>
      <c r="G15" s="97"/>
      <c r="H15" s="240" t="s">
        <v>11</v>
      </c>
      <c r="I15" s="98" t="str">
        <f>G13</f>
        <v>EREN YAĞIZ ECEVİT</v>
      </c>
      <c r="J15" s="246" t="s">
        <v>132</v>
      </c>
      <c r="K15" s="246"/>
      <c r="L15" s="93"/>
      <c r="M15" s="97"/>
      <c r="N15" s="101"/>
      <c r="O15" s="102"/>
    </row>
    <row r="16" spans="2:22" ht="9.75" customHeight="1" x14ac:dyDescent="0.2">
      <c r="B16" s="238">
        <v>7</v>
      </c>
      <c r="C16" s="236"/>
      <c r="D16" s="237"/>
      <c r="E16" s="94"/>
      <c r="F16" s="99"/>
      <c r="G16" s="97"/>
      <c r="H16" s="240"/>
      <c r="I16" s="100" t="str">
        <f>G17</f>
        <v>AHMET FATİH CAN</v>
      </c>
      <c r="J16" s="247" t="s">
        <v>133</v>
      </c>
      <c r="K16" s="247"/>
      <c r="L16" s="93"/>
      <c r="M16" s="97"/>
      <c r="N16" s="101"/>
      <c r="O16" s="102"/>
    </row>
    <row r="17" spans="2:29" ht="9.75" customHeight="1" x14ac:dyDescent="0.2">
      <c r="B17" s="238"/>
      <c r="C17" s="236">
        <v>8</v>
      </c>
      <c r="D17" s="239" t="s">
        <v>132</v>
      </c>
      <c r="E17" s="92" t="str">
        <f>D15</f>
        <v>BİRKAN ÖNDE</v>
      </c>
      <c r="F17" s="240" t="s">
        <v>12</v>
      </c>
      <c r="G17" s="242" t="s">
        <v>132</v>
      </c>
      <c r="H17" s="242"/>
      <c r="I17" s="93"/>
      <c r="M17" s="97"/>
      <c r="N17" s="105"/>
      <c r="O17" s="95"/>
    </row>
    <row r="18" spans="2:29" ht="9.75" customHeight="1" x14ac:dyDescent="0.2">
      <c r="B18" s="238">
        <v>8</v>
      </c>
      <c r="C18" s="236"/>
      <c r="D18" s="237"/>
      <c r="E18" s="94" t="str">
        <f>D17</f>
        <v>AHMET FATİH CAN</v>
      </c>
      <c r="F18" s="240"/>
      <c r="G18" s="243" t="s">
        <v>96</v>
      </c>
      <c r="H18" s="243"/>
      <c r="M18" s="97"/>
      <c r="N18" s="248" t="s">
        <v>13</v>
      </c>
      <c r="O18" s="107" t="str">
        <f>M11</f>
        <v>MEHMET TOPRAK ERÇİN</v>
      </c>
      <c r="P18" s="249" t="s">
        <v>123</v>
      </c>
      <c r="Q18" s="249"/>
      <c r="R18" s="249"/>
      <c r="S18" s="93"/>
    </row>
    <row r="19" spans="2:29" ht="9.75" customHeight="1" x14ac:dyDescent="0.2">
      <c r="B19" s="238"/>
      <c r="C19" s="236">
        <v>9</v>
      </c>
      <c r="D19" s="239" t="s">
        <v>134</v>
      </c>
      <c r="E19" s="92"/>
      <c r="F19" s="99"/>
      <c r="M19" s="97"/>
      <c r="N19" s="248"/>
      <c r="O19" s="107" t="str">
        <f>M27</f>
        <v>KUZEY KEREM BAYRAK</v>
      </c>
      <c r="P19" s="103" t="s">
        <v>109</v>
      </c>
      <c r="Q19" s="103"/>
      <c r="R19" s="104"/>
      <c r="S19" s="102"/>
      <c r="T19" s="97"/>
      <c r="U19" s="97"/>
    </row>
    <row r="20" spans="2:29" ht="9.75" customHeight="1" x14ac:dyDescent="0.2">
      <c r="B20" s="238">
        <v>9</v>
      </c>
      <c r="C20" s="236"/>
      <c r="D20" s="237"/>
      <c r="E20" s="94"/>
      <c r="F20" s="99"/>
      <c r="M20" s="97"/>
      <c r="N20" s="248"/>
      <c r="O20" s="107"/>
      <c r="P20" s="97"/>
      <c r="Q20" s="97"/>
      <c r="R20" s="101"/>
      <c r="S20" s="102"/>
      <c r="T20" s="97"/>
      <c r="U20" s="97"/>
    </row>
    <row r="21" spans="2:29" ht="9.75" customHeight="1" x14ac:dyDescent="0.2">
      <c r="B21" s="238"/>
      <c r="C21" s="236">
        <v>10</v>
      </c>
      <c r="D21" s="239" t="s">
        <v>135</v>
      </c>
      <c r="E21" s="92" t="str">
        <f>D19</f>
        <v>SARP AKAN ERCAN</v>
      </c>
      <c r="F21" s="240" t="s">
        <v>14</v>
      </c>
      <c r="G21" s="241" t="s">
        <v>135</v>
      </c>
      <c r="H21" s="241"/>
      <c r="I21" s="93"/>
      <c r="M21" s="97"/>
      <c r="N21" s="248"/>
      <c r="O21" s="107"/>
      <c r="P21" s="97"/>
      <c r="Q21" s="97"/>
      <c r="R21" s="101"/>
      <c r="S21" s="102"/>
    </row>
    <row r="22" spans="2:29" ht="9.75" customHeight="1" x14ac:dyDescent="0.2">
      <c r="B22" s="238">
        <v>10</v>
      </c>
      <c r="C22" s="236"/>
      <c r="D22" s="237"/>
      <c r="E22" s="94" t="str">
        <f>D21</f>
        <v>YİĞİTALP YÜKSEL</v>
      </c>
      <c r="F22" s="240"/>
      <c r="G22" s="244" t="s">
        <v>97</v>
      </c>
      <c r="H22" s="244"/>
      <c r="I22" s="95"/>
      <c r="M22" s="97"/>
      <c r="N22" s="105"/>
      <c r="O22" s="95"/>
      <c r="P22" s="97"/>
      <c r="Q22" s="97"/>
      <c r="R22" s="101"/>
      <c r="S22" s="102"/>
    </row>
    <row r="23" spans="2:29" ht="9.75" customHeight="1" x14ac:dyDescent="0.2">
      <c r="B23" s="238"/>
      <c r="C23" s="236">
        <v>11</v>
      </c>
      <c r="D23" s="239" t="s">
        <v>136</v>
      </c>
      <c r="E23" s="92"/>
      <c r="F23" s="96"/>
      <c r="G23" s="97"/>
      <c r="H23" s="240" t="s">
        <v>15</v>
      </c>
      <c r="I23" s="98" t="str">
        <f>G21</f>
        <v>YİĞİTALP YÜKSEL</v>
      </c>
      <c r="J23" s="250" t="s">
        <v>135</v>
      </c>
      <c r="K23" s="250"/>
      <c r="L23" s="93"/>
      <c r="M23" s="97"/>
      <c r="N23" s="101"/>
      <c r="O23" s="102"/>
      <c r="P23" s="97"/>
      <c r="Q23" s="97"/>
      <c r="R23" s="101"/>
      <c r="S23" s="102"/>
    </row>
    <row r="24" spans="2:29" ht="9.75" customHeight="1" x14ac:dyDescent="0.2">
      <c r="B24" s="238">
        <v>11</v>
      </c>
      <c r="C24" s="236"/>
      <c r="D24" s="237"/>
      <c r="E24" s="94"/>
      <c r="F24" s="99"/>
      <c r="G24" s="97"/>
      <c r="H24" s="240"/>
      <c r="I24" s="100" t="str">
        <f>G25</f>
        <v>BEKİR DEVRAN ESENDAĞLI</v>
      </c>
      <c r="J24" s="108" t="s">
        <v>137</v>
      </c>
      <c r="K24" s="104"/>
      <c r="L24" s="102"/>
      <c r="M24" s="97"/>
      <c r="N24" s="101"/>
      <c r="O24" s="102"/>
      <c r="P24" s="97"/>
      <c r="Q24" s="97"/>
      <c r="R24" s="101"/>
      <c r="S24" s="102"/>
    </row>
    <row r="25" spans="2:29" ht="9.75" customHeight="1" x14ac:dyDescent="0.2">
      <c r="B25" s="238"/>
      <c r="C25" s="236">
        <v>12</v>
      </c>
      <c r="D25" s="239" t="s">
        <v>138</v>
      </c>
      <c r="E25" s="92" t="str">
        <f>D23</f>
        <v>BEKİR DEVRAN ESENDAĞLI</v>
      </c>
      <c r="F25" s="240" t="s">
        <v>16</v>
      </c>
      <c r="G25" s="242" t="s">
        <v>136</v>
      </c>
      <c r="H25" s="242"/>
      <c r="I25" s="93"/>
      <c r="J25" s="97"/>
      <c r="K25" s="101"/>
      <c r="L25" s="102"/>
      <c r="M25" s="97"/>
      <c r="N25" s="101"/>
      <c r="O25" s="102"/>
      <c r="P25" s="97"/>
      <c r="Q25" s="97"/>
      <c r="R25" s="101"/>
      <c r="S25" s="102"/>
      <c r="AB25" s="109"/>
      <c r="AC25" s="109"/>
    </row>
    <row r="26" spans="2:29" ht="9.75" customHeight="1" x14ac:dyDescent="0.2">
      <c r="B26" s="238">
        <v>12</v>
      </c>
      <c r="C26" s="236"/>
      <c r="D26" s="237"/>
      <c r="E26" s="94" t="str">
        <f>D25</f>
        <v>DORUK ÜNSAL</v>
      </c>
      <c r="F26" s="240"/>
      <c r="G26" s="243" t="s">
        <v>139</v>
      </c>
      <c r="H26" s="243"/>
      <c r="J26" s="97"/>
      <c r="K26" s="101"/>
      <c r="L26" s="102"/>
      <c r="M26" s="97"/>
      <c r="N26" s="101"/>
      <c r="O26" s="102"/>
      <c r="P26" s="97"/>
      <c r="Q26" s="97"/>
      <c r="R26" s="101"/>
      <c r="S26" s="102"/>
      <c r="AB26" s="109"/>
      <c r="AC26" s="109"/>
    </row>
    <row r="27" spans="2:29" ht="9.75" customHeight="1" x14ac:dyDescent="0.2">
      <c r="B27" s="238"/>
      <c r="C27" s="236">
        <v>13</v>
      </c>
      <c r="D27" s="239" t="s">
        <v>140</v>
      </c>
      <c r="E27" s="92"/>
      <c r="F27" s="96"/>
      <c r="J27" s="97"/>
      <c r="K27" s="240" t="s">
        <v>17</v>
      </c>
      <c r="L27" s="98" t="str">
        <f>J23</f>
        <v>YİĞİTALP YÜKSEL</v>
      </c>
      <c r="M27" s="242" t="s">
        <v>144</v>
      </c>
      <c r="N27" s="242"/>
      <c r="O27" s="93"/>
      <c r="P27" s="97"/>
      <c r="Q27" s="97"/>
      <c r="R27" s="101"/>
      <c r="S27" s="102"/>
      <c r="AB27" s="109"/>
      <c r="AC27" s="109"/>
    </row>
    <row r="28" spans="2:29" ht="9.75" customHeight="1" x14ac:dyDescent="0.2">
      <c r="B28" s="238">
        <v>13</v>
      </c>
      <c r="C28" s="236"/>
      <c r="D28" s="237"/>
      <c r="E28" s="94"/>
      <c r="F28" s="99"/>
      <c r="J28" s="97"/>
      <c r="K28" s="240"/>
      <c r="L28" s="100" t="str">
        <f>J31</f>
        <v>KUZEY KEREM BAYRAK</v>
      </c>
      <c r="M28" s="87" t="s">
        <v>170</v>
      </c>
      <c r="P28" s="97"/>
      <c r="Q28" s="97"/>
      <c r="R28" s="101"/>
      <c r="S28" s="102"/>
      <c r="AB28" s="109"/>
      <c r="AC28" s="109"/>
    </row>
    <row r="29" spans="2:29" ht="9.75" customHeight="1" x14ac:dyDescent="0.2">
      <c r="B29" s="238"/>
      <c r="C29" s="236">
        <v>14</v>
      </c>
      <c r="D29" s="239" t="s">
        <v>141</v>
      </c>
      <c r="E29" s="92" t="str">
        <f>D27</f>
        <v>TEOMAN TOPÇU</v>
      </c>
      <c r="F29" s="240" t="s">
        <v>18</v>
      </c>
      <c r="G29" s="241" t="s">
        <v>141</v>
      </c>
      <c r="H29" s="241"/>
      <c r="I29" s="93"/>
      <c r="J29" s="97"/>
      <c r="K29" s="101"/>
      <c r="L29" s="102"/>
      <c r="P29" s="97"/>
      <c r="Q29" s="97"/>
      <c r="R29" s="101"/>
      <c r="S29" s="102"/>
      <c r="AB29" s="109"/>
      <c r="AC29" s="109"/>
    </row>
    <row r="30" spans="2:29" ht="9.75" customHeight="1" x14ac:dyDescent="0.2">
      <c r="B30" s="238">
        <v>14</v>
      </c>
      <c r="C30" s="236"/>
      <c r="D30" s="237"/>
      <c r="E30" s="94" t="str">
        <f>D29</f>
        <v>HİLMİ ARDA ÖNAL</v>
      </c>
      <c r="F30" s="240"/>
      <c r="G30" s="244" t="s">
        <v>142</v>
      </c>
      <c r="H30" s="244"/>
      <c r="I30" s="95"/>
      <c r="J30" s="97"/>
      <c r="K30" s="101"/>
      <c r="L30" s="102"/>
      <c r="P30" s="97"/>
      <c r="Q30" s="97"/>
      <c r="R30" s="101"/>
      <c r="S30" s="102"/>
      <c r="AB30" s="109"/>
      <c r="AC30" s="109"/>
    </row>
    <row r="31" spans="2:29" ht="9.75" customHeight="1" x14ac:dyDescent="0.2">
      <c r="B31" s="238"/>
      <c r="C31" s="236">
        <v>15</v>
      </c>
      <c r="D31" s="239" t="s">
        <v>143</v>
      </c>
      <c r="E31" s="92"/>
      <c r="F31" s="96"/>
      <c r="G31" s="97"/>
      <c r="H31" s="240" t="s">
        <v>19</v>
      </c>
      <c r="I31" s="98" t="str">
        <f>G29</f>
        <v>HİLMİ ARDA ÖNAL</v>
      </c>
      <c r="J31" s="253" t="s">
        <v>144</v>
      </c>
      <c r="K31" s="253"/>
      <c r="L31" s="93"/>
      <c r="P31" s="97"/>
      <c r="Q31" s="97"/>
      <c r="R31" s="101"/>
      <c r="S31" s="102"/>
      <c r="AB31" s="109"/>
      <c r="AC31" s="109"/>
    </row>
    <row r="32" spans="2:29" ht="9.75" customHeight="1" x14ac:dyDescent="0.2">
      <c r="B32" s="238">
        <v>15</v>
      </c>
      <c r="C32" s="236"/>
      <c r="D32" s="237"/>
      <c r="E32" s="94"/>
      <c r="F32" s="99"/>
      <c r="G32" s="97"/>
      <c r="H32" s="240"/>
      <c r="I32" s="100" t="str">
        <f>G33</f>
        <v>KUZEY KEREM BAYRAK</v>
      </c>
      <c r="J32" s="247" t="s">
        <v>145</v>
      </c>
      <c r="K32" s="247"/>
      <c r="L32" s="93"/>
      <c r="P32" s="97"/>
      <c r="Q32" s="97"/>
      <c r="R32" s="101"/>
      <c r="S32" s="102"/>
      <c r="AB32" s="109"/>
      <c r="AC32" s="109"/>
    </row>
    <row r="33" spans="2:29" ht="9.75" customHeight="1" x14ac:dyDescent="0.2">
      <c r="B33" s="238"/>
      <c r="C33" s="236">
        <v>16</v>
      </c>
      <c r="D33" s="239" t="s">
        <v>144</v>
      </c>
      <c r="E33" s="92" t="str">
        <f>D31</f>
        <v>TİMUR KANBUROĞLU</v>
      </c>
      <c r="F33" s="240" t="s">
        <v>20</v>
      </c>
      <c r="G33" s="242" t="s">
        <v>144</v>
      </c>
      <c r="H33" s="242"/>
      <c r="I33" s="93"/>
      <c r="P33" s="97"/>
      <c r="Q33" s="97"/>
      <c r="R33" s="101"/>
      <c r="S33" s="102"/>
      <c r="AB33" s="109"/>
      <c r="AC33" s="109"/>
    </row>
    <row r="34" spans="2:29" ht="9.75" customHeight="1" thickBot="1" x14ac:dyDescent="0.25">
      <c r="B34" s="238">
        <v>16</v>
      </c>
      <c r="C34" s="236"/>
      <c r="D34" s="237"/>
      <c r="E34" s="94" t="str">
        <f>D33</f>
        <v>KUZEY KEREM BAYRAK</v>
      </c>
      <c r="F34" s="240"/>
      <c r="G34" s="243" t="s">
        <v>137</v>
      </c>
      <c r="H34" s="243"/>
      <c r="P34" s="97"/>
      <c r="Q34" s="97"/>
      <c r="R34" s="248" t="s">
        <v>21</v>
      </c>
      <c r="S34" s="110"/>
      <c r="T34" s="255" t="s">
        <v>157</v>
      </c>
      <c r="U34" s="255"/>
      <c r="W34" s="111"/>
      <c r="AB34" s="109"/>
      <c r="AC34" s="109"/>
    </row>
    <row r="35" spans="2:29" ht="9.75" customHeight="1" thickBot="1" x14ac:dyDescent="0.25">
      <c r="B35" s="238"/>
      <c r="C35" s="236">
        <v>17</v>
      </c>
      <c r="D35" s="239" t="s">
        <v>146</v>
      </c>
      <c r="E35" s="92"/>
      <c r="F35" s="96"/>
      <c r="P35" s="97"/>
      <c r="Q35" s="97"/>
      <c r="R35" s="248"/>
      <c r="S35" s="110" t="str">
        <f>P18</f>
        <v>MEHMET TOPRAK ERÇİN</v>
      </c>
      <c r="T35" s="255"/>
      <c r="U35" s="255"/>
      <c r="V35" s="251" t="s">
        <v>22</v>
      </c>
      <c r="W35" s="112"/>
      <c r="AB35" s="109"/>
      <c r="AC35" s="109"/>
    </row>
    <row r="36" spans="2:29" ht="9.75" customHeight="1" thickBot="1" x14ac:dyDescent="0.25">
      <c r="B36" s="238">
        <v>17</v>
      </c>
      <c r="C36" s="236"/>
      <c r="D36" s="237"/>
      <c r="E36" s="94"/>
      <c r="F36" s="99"/>
      <c r="P36" s="97"/>
      <c r="Q36" s="97"/>
      <c r="R36" s="248"/>
      <c r="S36" s="110" t="str">
        <f>P51</f>
        <v>KEREM GENÇ</v>
      </c>
      <c r="T36" s="252" t="s">
        <v>197</v>
      </c>
      <c r="U36" s="252"/>
      <c r="V36" s="251"/>
      <c r="W36" s="97"/>
      <c r="AB36" s="109"/>
      <c r="AC36" s="109"/>
    </row>
    <row r="37" spans="2:29" ht="9.75" customHeight="1" x14ac:dyDescent="0.2">
      <c r="B37" s="238"/>
      <c r="C37" s="236">
        <v>18</v>
      </c>
      <c r="D37" s="239" t="s">
        <v>147</v>
      </c>
      <c r="E37" s="92" t="str">
        <f>D35</f>
        <v>SELİM EMİN YÜNCÜ</v>
      </c>
      <c r="F37" s="240" t="s">
        <v>23</v>
      </c>
      <c r="G37" s="241" t="s">
        <v>146</v>
      </c>
      <c r="H37" s="241"/>
      <c r="I37" s="93"/>
      <c r="P37" s="97"/>
      <c r="Q37" s="97"/>
      <c r="R37" s="248"/>
      <c r="S37" s="110"/>
      <c r="T37" s="252"/>
      <c r="U37" s="252"/>
      <c r="V37" s="113"/>
      <c r="W37" s="111"/>
      <c r="AB37" s="109"/>
      <c r="AC37" s="109"/>
    </row>
    <row r="38" spans="2:29" ht="9.75" customHeight="1" x14ac:dyDescent="0.2">
      <c r="B38" s="238">
        <v>18</v>
      </c>
      <c r="C38" s="236"/>
      <c r="D38" s="237"/>
      <c r="E38" s="94" t="str">
        <f>D37</f>
        <v>KAAN ŞAMİLOĞLU</v>
      </c>
      <c r="F38" s="240"/>
      <c r="G38" s="244" t="s">
        <v>148</v>
      </c>
      <c r="H38" s="244"/>
      <c r="I38" s="95"/>
      <c r="P38" s="97"/>
      <c r="Q38" s="97"/>
      <c r="R38" s="114"/>
      <c r="S38" s="115"/>
      <c r="T38" s="116"/>
      <c r="U38" s="117"/>
      <c r="V38" s="113"/>
      <c r="W38" s="118"/>
      <c r="AB38" s="109"/>
      <c r="AC38" s="109"/>
    </row>
    <row r="39" spans="2:29" ht="9.75" customHeight="1" x14ac:dyDescent="0.2">
      <c r="B39" s="238"/>
      <c r="C39" s="236">
        <v>19</v>
      </c>
      <c r="D39" s="239" t="s">
        <v>149</v>
      </c>
      <c r="E39" s="92"/>
      <c r="F39" s="96"/>
      <c r="G39" s="97"/>
      <c r="H39" s="240" t="s">
        <v>24</v>
      </c>
      <c r="I39" s="98" t="str">
        <f>G37</f>
        <v>SELİM EMİN YÜNCÜ</v>
      </c>
      <c r="J39" s="250" t="s">
        <v>149</v>
      </c>
      <c r="K39" s="250"/>
      <c r="L39" s="93"/>
      <c r="P39" s="97"/>
      <c r="Q39" s="97"/>
      <c r="R39" s="114"/>
      <c r="S39" s="115"/>
      <c r="T39" s="116"/>
      <c r="U39" s="117"/>
      <c r="V39" s="119"/>
      <c r="W39" s="117"/>
      <c r="AB39" s="109"/>
      <c r="AC39" s="109"/>
    </row>
    <row r="40" spans="2:29" ht="9.75" customHeight="1" thickBot="1" x14ac:dyDescent="0.25">
      <c r="B40" s="238">
        <v>19</v>
      </c>
      <c r="C40" s="236"/>
      <c r="D40" s="237"/>
      <c r="E40" s="94"/>
      <c r="F40" s="99"/>
      <c r="G40" s="97"/>
      <c r="H40" s="240"/>
      <c r="I40" s="100" t="str">
        <f>G41</f>
        <v>KEREM SEZER</v>
      </c>
      <c r="J40" s="108" t="s">
        <v>150</v>
      </c>
      <c r="K40" s="104"/>
      <c r="L40" s="102"/>
      <c r="P40" s="97"/>
      <c r="Q40" s="97"/>
      <c r="R40" s="101"/>
      <c r="S40" s="102"/>
      <c r="T40" s="254" t="str">
        <f>IF(T34=P18,P51,IF(T34=P51,P18,"M31 Kaybeden"))</f>
        <v>MEHMET TOPRAK ERÇİN</v>
      </c>
      <c r="U40" s="254"/>
      <c r="V40" s="120"/>
      <c r="W40" s="97"/>
      <c r="AB40" s="109"/>
      <c r="AC40" s="109"/>
    </row>
    <row r="41" spans="2:29" ht="9.75" customHeight="1" thickBot="1" x14ac:dyDescent="0.25">
      <c r="B41" s="238"/>
      <c r="C41" s="236">
        <v>20</v>
      </c>
      <c r="D41" s="239" t="s">
        <v>151</v>
      </c>
      <c r="E41" s="92" t="str">
        <f>D39</f>
        <v>KEREM SEZER</v>
      </c>
      <c r="F41" s="240" t="s">
        <v>25</v>
      </c>
      <c r="G41" s="242" t="s">
        <v>149</v>
      </c>
      <c r="H41" s="242"/>
      <c r="I41" s="93"/>
      <c r="J41" s="97"/>
      <c r="K41" s="101"/>
      <c r="L41" s="102"/>
      <c r="P41" s="97"/>
      <c r="Q41" s="97"/>
      <c r="R41" s="101"/>
      <c r="S41" s="102"/>
      <c r="T41" s="254"/>
      <c r="U41" s="254"/>
      <c r="V41" s="251" t="s">
        <v>26</v>
      </c>
      <c r="AB41" s="109"/>
      <c r="AC41" s="109"/>
    </row>
    <row r="42" spans="2:29" ht="9.75" customHeight="1" x14ac:dyDescent="0.2">
      <c r="B42" s="238">
        <v>20</v>
      </c>
      <c r="C42" s="236"/>
      <c r="D42" s="237"/>
      <c r="E42" s="94" t="str">
        <f>D41</f>
        <v>BATU DADAK</v>
      </c>
      <c r="F42" s="240"/>
      <c r="G42" s="243" t="s">
        <v>152</v>
      </c>
      <c r="H42" s="243"/>
      <c r="J42" s="97"/>
      <c r="K42" s="101"/>
      <c r="L42" s="102"/>
      <c r="P42" s="97"/>
      <c r="Q42" s="97"/>
      <c r="R42" s="101"/>
      <c r="S42" s="102"/>
      <c r="V42" s="251"/>
      <c r="AB42" s="109"/>
      <c r="AC42" s="109"/>
    </row>
    <row r="43" spans="2:29" ht="9.75" customHeight="1" x14ac:dyDescent="0.2">
      <c r="B43" s="238"/>
      <c r="C43" s="236">
        <v>21</v>
      </c>
      <c r="D43" s="239" t="s">
        <v>153</v>
      </c>
      <c r="E43" s="92"/>
      <c r="F43" s="96"/>
      <c r="J43" s="97"/>
      <c r="K43" s="240" t="s">
        <v>27</v>
      </c>
      <c r="L43" s="98" t="str">
        <f>J39</f>
        <v>KEREM SEZER</v>
      </c>
      <c r="M43" s="250" t="s">
        <v>157</v>
      </c>
      <c r="N43" s="250"/>
      <c r="O43" s="93"/>
      <c r="P43" s="97"/>
      <c r="Q43" s="97"/>
      <c r="R43" s="101"/>
      <c r="S43" s="102"/>
      <c r="AB43" s="109"/>
      <c r="AC43" s="109"/>
    </row>
    <row r="44" spans="2:29" ht="9.75" customHeight="1" x14ac:dyDescent="0.2">
      <c r="B44" s="238">
        <v>21</v>
      </c>
      <c r="C44" s="236"/>
      <c r="D44" s="237"/>
      <c r="E44" s="94"/>
      <c r="F44" s="99"/>
      <c r="J44" s="97"/>
      <c r="K44" s="240"/>
      <c r="L44" s="100" t="str">
        <f>J47</f>
        <v>KEREM GENÇ</v>
      </c>
      <c r="M44" s="103" t="s">
        <v>105</v>
      </c>
      <c r="N44" s="104"/>
      <c r="O44" s="102"/>
      <c r="P44" s="97"/>
      <c r="Q44" s="97"/>
      <c r="R44" s="101"/>
      <c r="S44" s="102"/>
      <c r="AB44" s="109"/>
      <c r="AC44" s="109"/>
    </row>
    <row r="45" spans="2:29" ht="9.75" customHeight="1" x14ac:dyDescent="0.2">
      <c r="B45" s="238"/>
      <c r="C45" s="236">
        <v>22</v>
      </c>
      <c r="D45" s="239" t="s">
        <v>154</v>
      </c>
      <c r="E45" s="92" t="str">
        <f>D43</f>
        <v>AKSEL TURABIK</v>
      </c>
      <c r="F45" s="240" t="s">
        <v>28</v>
      </c>
      <c r="G45" s="241" t="s">
        <v>154</v>
      </c>
      <c r="H45" s="241"/>
      <c r="I45" s="93"/>
      <c r="J45" s="97"/>
      <c r="K45" s="101"/>
      <c r="L45" s="102"/>
      <c r="M45" s="97"/>
      <c r="N45" s="101"/>
      <c r="O45" s="102"/>
      <c r="P45" s="97"/>
      <c r="Q45" s="97"/>
      <c r="R45" s="101"/>
      <c r="S45" s="102"/>
      <c r="AB45" s="109"/>
      <c r="AC45" s="109"/>
    </row>
    <row r="46" spans="2:29" ht="9.75" customHeight="1" x14ac:dyDescent="0.2">
      <c r="B46" s="238">
        <v>22</v>
      </c>
      <c r="C46" s="236"/>
      <c r="D46" s="237"/>
      <c r="E46" s="94" t="str">
        <f>D45</f>
        <v>UTKU MADRAN</v>
      </c>
      <c r="F46" s="240"/>
      <c r="G46" s="244" t="s">
        <v>155</v>
      </c>
      <c r="H46" s="244"/>
      <c r="I46" s="95"/>
      <c r="J46" s="97"/>
      <c r="K46" s="101"/>
      <c r="L46" s="102"/>
      <c r="M46" s="97"/>
      <c r="N46" s="101"/>
      <c r="O46" s="102"/>
      <c r="P46" s="97"/>
      <c r="Q46" s="97"/>
      <c r="R46" s="101"/>
      <c r="S46" s="102"/>
      <c r="AB46" s="109"/>
      <c r="AC46" s="109"/>
    </row>
    <row r="47" spans="2:29" ht="9.75" customHeight="1" x14ac:dyDescent="0.2">
      <c r="B47" s="238"/>
      <c r="C47" s="236">
        <v>23</v>
      </c>
      <c r="D47" s="239" t="s">
        <v>156</v>
      </c>
      <c r="E47" s="92"/>
      <c r="F47" s="96"/>
      <c r="G47" s="97"/>
      <c r="H47" s="240" t="s">
        <v>29</v>
      </c>
      <c r="I47" s="98" t="str">
        <f>G45</f>
        <v>UTKU MADRAN</v>
      </c>
      <c r="J47" s="246" t="s">
        <v>157</v>
      </c>
      <c r="K47" s="246"/>
      <c r="L47" s="93"/>
      <c r="M47" s="97"/>
      <c r="N47" s="101"/>
      <c r="O47" s="102"/>
      <c r="P47" s="97"/>
      <c r="Q47" s="97"/>
      <c r="R47" s="101"/>
      <c r="S47" s="102"/>
      <c r="AB47" s="109"/>
      <c r="AC47" s="109"/>
    </row>
    <row r="48" spans="2:29" ht="9.75" customHeight="1" x14ac:dyDescent="0.2">
      <c r="B48" s="238">
        <v>23</v>
      </c>
      <c r="C48" s="236"/>
      <c r="D48" s="237"/>
      <c r="E48" s="94"/>
      <c r="F48" s="99"/>
      <c r="G48" s="97"/>
      <c r="H48" s="240"/>
      <c r="I48" s="100" t="str">
        <f>G49</f>
        <v>KEREM GENÇ</v>
      </c>
      <c r="J48" s="247" t="s">
        <v>112</v>
      </c>
      <c r="K48" s="247"/>
      <c r="L48" s="93"/>
      <c r="M48" s="97"/>
      <c r="N48" s="101"/>
      <c r="O48" s="102"/>
      <c r="P48" s="97"/>
      <c r="Q48" s="97"/>
      <c r="R48" s="101"/>
      <c r="S48" s="102"/>
      <c r="AB48" s="109"/>
      <c r="AC48" s="109"/>
    </row>
    <row r="49" spans="2:29" ht="9.75" customHeight="1" x14ac:dyDescent="0.2">
      <c r="B49" s="238"/>
      <c r="C49" s="236">
        <v>24</v>
      </c>
      <c r="D49" s="239" t="s">
        <v>157</v>
      </c>
      <c r="E49" s="92" t="str">
        <f>D47</f>
        <v>TALHA EMİN BULUT</v>
      </c>
      <c r="F49" s="240" t="s">
        <v>30</v>
      </c>
      <c r="G49" s="242" t="s">
        <v>157</v>
      </c>
      <c r="H49" s="242"/>
      <c r="I49" s="93"/>
      <c r="M49" s="97"/>
      <c r="N49" s="105"/>
      <c r="O49" s="95"/>
      <c r="P49" s="97"/>
      <c r="Q49" s="97"/>
      <c r="R49" s="101"/>
      <c r="S49" s="102"/>
      <c r="AB49" s="109"/>
      <c r="AC49" s="109"/>
    </row>
    <row r="50" spans="2:29" ht="9.75" customHeight="1" x14ac:dyDescent="0.2">
      <c r="B50" s="238">
        <v>24</v>
      </c>
      <c r="C50" s="236"/>
      <c r="D50" s="237"/>
      <c r="E50" s="94" t="str">
        <f>D49</f>
        <v>KEREM GENÇ</v>
      </c>
      <c r="F50" s="240"/>
      <c r="G50" s="243" t="s">
        <v>98</v>
      </c>
      <c r="H50" s="243"/>
      <c r="M50" s="97"/>
      <c r="N50" s="248" t="s">
        <v>31</v>
      </c>
      <c r="O50" s="107"/>
      <c r="P50" s="97"/>
      <c r="Q50" s="97"/>
      <c r="R50" s="101"/>
      <c r="S50" s="102"/>
      <c r="AB50" s="109"/>
      <c r="AC50" s="109"/>
    </row>
    <row r="51" spans="2:29" ht="9.75" customHeight="1" x14ac:dyDescent="0.2">
      <c r="B51" s="238"/>
      <c r="C51" s="236">
        <v>25</v>
      </c>
      <c r="D51" s="239" t="s">
        <v>158</v>
      </c>
      <c r="E51" s="92"/>
      <c r="F51" s="99"/>
      <c r="M51" s="97"/>
      <c r="N51" s="248"/>
      <c r="O51" s="107" t="str">
        <f>M43</f>
        <v>KEREM GENÇ</v>
      </c>
      <c r="P51" s="256" t="s">
        <v>157</v>
      </c>
      <c r="Q51" s="256"/>
      <c r="R51" s="256"/>
      <c r="S51" s="93"/>
      <c r="T51" s="97"/>
      <c r="U51" s="97"/>
      <c r="AB51" s="109"/>
      <c r="AC51" s="109"/>
    </row>
    <row r="52" spans="2:29" ht="9.75" customHeight="1" x14ac:dyDescent="0.2">
      <c r="B52" s="238">
        <v>25</v>
      </c>
      <c r="C52" s="236"/>
      <c r="D52" s="237"/>
      <c r="E52" s="92"/>
      <c r="F52" s="99"/>
      <c r="M52" s="97"/>
      <c r="N52" s="248"/>
      <c r="O52" s="107" t="str">
        <f>M59</f>
        <v>TOPRAK KONYA</v>
      </c>
      <c r="P52" s="87" t="s">
        <v>175</v>
      </c>
      <c r="T52" s="97"/>
      <c r="U52" s="97"/>
      <c r="AB52" s="109"/>
      <c r="AC52" s="109"/>
    </row>
    <row r="53" spans="2:29" ht="9.75" customHeight="1" x14ac:dyDescent="0.2">
      <c r="B53" s="238"/>
      <c r="C53" s="236">
        <v>26</v>
      </c>
      <c r="D53" s="239" t="s">
        <v>159</v>
      </c>
      <c r="E53" s="92" t="str">
        <f>D51</f>
        <v>KUZEY ÖNER</v>
      </c>
      <c r="F53" s="240" t="s">
        <v>32</v>
      </c>
      <c r="G53" s="241" t="s">
        <v>158</v>
      </c>
      <c r="H53" s="241"/>
      <c r="I53" s="93"/>
      <c r="M53" s="97"/>
      <c r="N53" s="248"/>
      <c r="O53" s="107"/>
      <c r="AB53" s="109"/>
      <c r="AC53" s="109"/>
    </row>
    <row r="54" spans="2:29" ht="9.75" customHeight="1" x14ac:dyDescent="0.2">
      <c r="B54" s="238">
        <v>26</v>
      </c>
      <c r="C54" s="236"/>
      <c r="D54" s="237"/>
      <c r="E54" s="94" t="str">
        <f>D53</f>
        <v>TUNA TARKAN</v>
      </c>
      <c r="F54" s="240"/>
      <c r="G54" s="244" t="s">
        <v>99</v>
      </c>
      <c r="H54" s="244"/>
      <c r="I54" s="95"/>
      <c r="M54" s="97"/>
      <c r="N54" s="105"/>
      <c r="O54" s="95"/>
      <c r="AB54" s="109"/>
      <c r="AC54" s="109"/>
    </row>
    <row r="55" spans="2:29" ht="9.75" customHeight="1" x14ac:dyDescent="0.2">
      <c r="B55" s="238"/>
      <c r="C55" s="236">
        <v>27</v>
      </c>
      <c r="D55" s="239" t="s">
        <v>160</v>
      </c>
      <c r="E55" s="92"/>
      <c r="F55" s="96"/>
      <c r="G55" s="97"/>
      <c r="H55" s="240" t="s">
        <v>33</v>
      </c>
      <c r="I55" s="98" t="str">
        <f>G53</f>
        <v>KUZEY ÖNER</v>
      </c>
      <c r="J55" s="250" t="s">
        <v>158</v>
      </c>
      <c r="K55" s="250"/>
      <c r="L55" s="93"/>
      <c r="M55" s="97"/>
      <c r="N55" s="101"/>
      <c r="O55" s="102"/>
      <c r="AB55" s="109"/>
      <c r="AC55" s="109"/>
    </row>
    <row r="56" spans="2:29" ht="9.75" customHeight="1" x14ac:dyDescent="0.2">
      <c r="B56" s="238">
        <v>27</v>
      </c>
      <c r="C56" s="236"/>
      <c r="D56" s="237"/>
      <c r="E56" s="94"/>
      <c r="F56" s="99"/>
      <c r="G56" s="97"/>
      <c r="H56" s="240"/>
      <c r="I56" s="100" t="str">
        <f>G57</f>
        <v>ARTUN POLAT</v>
      </c>
      <c r="J56" s="108" t="s">
        <v>161</v>
      </c>
      <c r="K56" s="104"/>
      <c r="L56" s="102"/>
      <c r="M56" s="97"/>
      <c r="N56" s="101"/>
      <c r="O56" s="102"/>
      <c r="AB56" s="109"/>
      <c r="AC56" s="109"/>
    </row>
    <row r="57" spans="2:29" ht="9.75" customHeight="1" x14ac:dyDescent="0.2">
      <c r="B57" s="238"/>
      <c r="C57" s="236">
        <v>28</v>
      </c>
      <c r="D57" s="239" t="s">
        <v>162</v>
      </c>
      <c r="E57" s="92" t="str">
        <f>D55</f>
        <v>ARDA KÖSEOĞLU</v>
      </c>
      <c r="F57" s="240" t="s">
        <v>34</v>
      </c>
      <c r="G57" s="242" t="s">
        <v>162</v>
      </c>
      <c r="H57" s="242"/>
      <c r="I57" s="93"/>
      <c r="J57" s="97"/>
      <c r="K57" s="101"/>
      <c r="L57" s="102"/>
      <c r="M57" s="97"/>
      <c r="N57" s="101"/>
      <c r="O57" s="102"/>
    </row>
    <row r="58" spans="2:29" ht="9.75" customHeight="1" x14ac:dyDescent="0.2">
      <c r="B58" s="238">
        <v>28</v>
      </c>
      <c r="C58" s="236"/>
      <c r="D58" s="237"/>
      <c r="E58" s="94" t="str">
        <f>D57</f>
        <v>ARTUN POLAT</v>
      </c>
      <c r="F58" s="240"/>
      <c r="G58" s="243" t="s">
        <v>163</v>
      </c>
      <c r="H58" s="243"/>
      <c r="J58" s="97"/>
      <c r="K58" s="101"/>
      <c r="L58" s="102"/>
      <c r="M58" s="97"/>
      <c r="N58" s="101"/>
      <c r="O58" s="102"/>
    </row>
    <row r="59" spans="2:29" ht="9.75" customHeight="1" x14ac:dyDescent="0.2">
      <c r="B59" s="238"/>
      <c r="C59" s="236">
        <v>29</v>
      </c>
      <c r="D59" s="239" t="s">
        <v>164</v>
      </c>
      <c r="E59" s="92"/>
      <c r="F59" s="96"/>
      <c r="J59" s="97"/>
      <c r="K59" s="240" t="s">
        <v>35</v>
      </c>
      <c r="L59" s="98" t="str">
        <f>J55</f>
        <v>KUZEY ÖNER</v>
      </c>
      <c r="M59" s="246" t="s">
        <v>168</v>
      </c>
      <c r="N59" s="246"/>
      <c r="O59" s="93"/>
    </row>
    <row r="60" spans="2:29" ht="9.75" customHeight="1" x14ac:dyDescent="0.2">
      <c r="B60" s="238">
        <v>29</v>
      </c>
      <c r="C60" s="236"/>
      <c r="D60" s="237"/>
      <c r="E60" s="94"/>
      <c r="F60" s="99"/>
      <c r="J60" s="97"/>
      <c r="K60" s="240"/>
      <c r="L60" s="100" t="str">
        <f>J63</f>
        <v>TOPRAK KONYA</v>
      </c>
      <c r="M60" s="87" t="s">
        <v>97</v>
      </c>
    </row>
    <row r="61" spans="2:29" ht="9.75" customHeight="1" x14ac:dyDescent="0.2">
      <c r="B61" s="238"/>
      <c r="C61" s="236">
        <v>30</v>
      </c>
      <c r="D61" s="239" t="s">
        <v>165</v>
      </c>
      <c r="E61" s="92" t="str">
        <f>D59</f>
        <v>EFE KALPAKÇI</v>
      </c>
      <c r="F61" s="240" t="s">
        <v>36</v>
      </c>
      <c r="G61" s="241" t="s">
        <v>165</v>
      </c>
      <c r="H61" s="241"/>
      <c r="I61" s="93"/>
      <c r="J61" s="97"/>
      <c r="K61" s="101"/>
      <c r="L61" s="102"/>
    </row>
    <row r="62" spans="2:29" ht="9.75" customHeight="1" x14ac:dyDescent="0.2">
      <c r="B62" s="238">
        <v>30</v>
      </c>
      <c r="C62" s="236"/>
      <c r="D62" s="237"/>
      <c r="E62" s="94" t="str">
        <f>D61</f>
        <v>YAĞIZ GÜNDOĞDU</v>
      </c>
      <c r="F62" s="240"/>
      <c r="G62" s="244" t="s">
        <v>166</v>
      </c>
      <c r="H62" s="244"/>
      <c r="I62" s="95"/>
      <c r="J62" s="97"/>
      <c r="K62" s="101"/>
      <c r="L62" s="102"/>
    </row>
    <row r="63" spans="2:29" ht="9.75" customHeight="1" x14ac:dyDescent="0.2">
      <c r="B63" s="238"/>
      <c r="C63" s="236">
        <v>31</v>
      </c>
      <c r="D63" s="239" t="s">
        <v>167</v>
      </c>
      <c r="E63" s="92"/>
      <c r="F63" s="96"/>
      <c r="G63" s="97"/>
      <c r="H63" s="240" t="s">
        <v>37</v>
      </c>
      <c r="I63" s="98" t="str">
        <f>G61</f>
        <v>YAĞIZ GÜNDOĞDU</v>
      </c>
      <c r="J63" s="246" t="s">
        <v>168</v>
      </c>
      <c r="K63" s="246"/>
      <c r="L63" s="93"/>
    </row>
    <row r="64" spans="2:29" ht="9.75" customHeight="1" x14ac:dyDescent="0.2">
      <c r="B64" s="238">
        <v>31</v>
      </c>
      <c r="C64" s="236"/>
      <c r="D64" s="237"/>
      <c r="E64" s="94"/>
      <c r="F64" s="99"/>
      <c r="G64" s="97"/>
      <c r="H64" s="240"/>
      <c r="I64" s="100" t="str">
        <f>G65</f>
        <v>TOPRAK KONYA</v>
      </c>
      <c r="J64" s="247" t="s">
        <v>121</v>
      </c>
      <c r="K64" s="247"/>
      <c r="L64" s="93"/>
    </row>
    <row r="65" spans="2:29" ht="9.75" customHeight="1" x14ac:dyDescent="0.2">
      <c r="B65" s="238"/>
      <c r="C65" s="236">
        <v>32</v>
      </c>
      <c r="D65" s="239" t="s">
        <v>168</v>
      </c>
      <c r="E65" s="92" t="str">
        <f>D63</f>
        <v>ÇINAR ŞENKAYA</v>
      </c>
      <c r="F65" s="240" t="s">
        <v>38</v>
      </c>
      <c r="G65" s="242" t="s">
        <v>168</v>
      </c>
      <c r="H65" s="242"/>
      <c r="I65" s="93"/>
    </row>
    <row r="66" spans="2:29" ht="9.75" customHeight="1" x14ac:dyDescent="0.2">
      <c r="B66" s="238">
        <v>32</v>
      </c>
      <c r="C66" s="236"/>
      <c r="D66" s="237"/>
      <c r="E66" s="94" t="str">
        <f>D65</f>
        <v>TOPRAK KONYA</v>
      </c>
      <c r="F66" s="240"/>
      <c r="G66" s="243" t="s">
        <v>100</v>
      </c>
      <c r="H66" s="243"/>
    </row>
    <row r="67" spans="2:29" ht="9.75" customHeight="1" x14ac:dyDescent="0.2">
      <c r="B67" s="238"/>
      <c r="C67" s="121"/>
    </row>
    <row r="68" spans="2:29" ht="9.75" customHeight="1" x14ac:dyDescent="0.2">
      <c r="C68" s="121"/>
    </row>
    <row r="69" spans="2:29" ht="9.75" customHeight="1" x14ac:dyDescent="0.2">
      <c r="C69" s="121"/>
      <c r="D69" s="123"/>
      <c r="E69" s="88"/>
      <c r="F69" s="258" t="s">
        <v>39</v>
      </c>
      <c r="G69" s="258"/>
      <c r="H69" s="258"/>
      <c r="I69" s="258"/>
      <c r="J69" s="258"/>
      <c r="K69" s="258"/>
      <c r="L69" s="258"/>
      <c r="M69" s="258"/>
      <c r="N69" s="258"/>
      <c r="O69" s="258"/>
      <c r="P69" s="258"/>
      <c r="Q69" s="258"/>
      <c r="R69" s="258"/>
      <c r="S69" s="258"/>
      <c r="T69" s="258"/>
      <c r="U69" s="258"/>
      <c r="V69" s="258"/>
      <c r="W69" s="124"/>
      <c r="X69" s="124"/>
      <c r="Y69" s="124"/>
    </row>
    <row r="70" spans="2:29" ht="9.75" customHeight="1" x14ac:dyDescent="0.2">
      <c r="D70" s="123"/>
      <c r="E70" s="88"/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258"/>
      <c r="U70" s="258"/>
      <c r="V70" s="258"/>
      <c r="W70" s="124"/>
      <c r="X70" s="124"/>
      <c r="Y70" s="124"/>
    </row>
    <row r="71" spans="2:29" ht="9.75" customHeight="1" x14ac:dyDescent="0.2">
      <c r="F71" s="107"/>
      <c r="G71" s="124"/>
      <c r="H71" s="107"/>
      <c r="I71" s="107"/>
      <c r="J71" s="124"/>
      <c r="K71" s="107"/>
      <c r="L71" s="107"/>
    </row>
    <row r="72" spans="2:29" s="125" customFormat="1" ht="26.25" customHeight="1" x14ac:dyDescent="0.2">
      <c r="D72" s="126" t="s">
        <v>40</v>
      </c>
      <c r="F72" s="127"/>
      <c r="G72" s="128" t="s">
        <v>41</v>
      </c>
      <c r="H72" s="127"/>
      <c r="I72" s="127"/>
      <c r="J72" s="128" t="s">
        <v>42</v>
      </c>
      <c r="K72" s="127"/>
      <c r="L72" s="127"/>
      <c r="M72" s="128" t="s">
        <v>43</v>
      </c>
      <c r="N72" s="129"/>
      <c r="O72" s="129"/>
      <c r="P72" s="128" t="s">
        <v>44</v>
      </c>
      <c r="Q72" s="130"/>
      <c r="R72" s="130"/>
      <c r="S72" s="129"/>
      <c r="T72" s="128" t="s">
        <v>45</v>
      </c>
      <c r="AA72" s="129"/>
    </row>
    <row r="73" spans="2:29" ht="9.75" customHeight="1" x14ac:dyDescent="0.2">
      <c r="D73" s="131" t="str">
        <f>IF(G5="","M1 Kaybeden",IF(G5=D3,D5,IF(G5=D5,D3,"M1 Kaybeden")))</f>
        <v>CEMİL RÜZGAR SÜLO</v>
      </c>
      <c r="E73" s="132"/>
      <c r="F73" s="133"/>
      <c r="G73" s="134"/>
      <c r="H73" s="135"/>
      <c r="I73" s="135"/>
      <c r="J73" s="134"/>
      <c r="K73" s="135"/>
      <c r="L73" s="135"/>
      <c r="M73" s="134"/>
      <c r="N73" s="135"/>
      <c r="O73" s="135"/>
      <c r="P73" s="134"/>
      <c r="Q73" s="134"/>
      <c r="R73" s="135"/>
      <c r="S73" s="135"/>
      <c r="T73" s="134"/>
      <c r="U73" s="134"/>
      <c r="V73" s="134"/>
      <c r="W73" s="134"/>
    </row>
    <row r="74" spans="2:29" ht="9.75" customHeight="1" x14ac:dyDescent="0.2">
      <c r="D74" s="131"/>
      <c r="E74" s="132" t="str">
        <f>D73</f>
        <v>CEMİL RÜZGAR SÜLO</v>
      </c>
      <c r="F74" s="259" t="s">
        <v>46</v>
      </c>
      <c r="G74" s="260" t="str">
        <f>IF(J7=0,"M17 Kaybeden",IF(J7=G5,G9,IF(J7=G9,G5,"M17 Kaybeden")))</f>
        <v>YİĞİT ÇİMENLER</v>
      </c>
      <c r="H74" s="260"/>
      <c r="I74" s="135"/>
      <c r="J74" s="134"/>
      <c r="K74" s="135"/>
      <c r="L74" s="135"/>
      <c r="M74" s="134"/>
      <c r="N74" s="135"/>
      <c r="O74" s="135"/>
      <c r="P74" s="134"/>
      <c r="Q74" s="134"/>
      <c r="R74" s="135"/>
      <c r="S74" s="135"/>
      <c r="T74" s="93"/>
      <c r="U74" s="93"/>
      <c r="V74" s="93"/>
      <c r="W74" s="93"/>
      <c r="X74" s="148"/>
    </row>
    <row r="75" spans="2:29" ht="9.75" customHeight="1" x14ac:dyDescent="0.2">
      <c r="D75" s="131" t="str">
        <f>IF(G9="","M2 Kaybeden",IF(G9=D7,D9,IF(G9=D9,D7,"M2 Kaybeden")))</f>
        <v>URAS ATLAS MUTLU</v>
      </c>
      <c r="E75" s="132" t="str">
        <f>D75</f>
        <v>URAS ATLAS MUTLU</v>
      </c>
      <c r="F75" s="259"/>
      <c r="G75" s="136"/>
      <c r="H75" s="101"/>
      <c r="I75" s="96" t="str">
        <f>G74</f>
        <v>YİĞİT ÇİMENLER</v>
      </c>
      <c r="L75" s="137"/>
      <c r="M75" s="93"/>
      <c r="N75" s="137"/>
      <c r="O75" s="137"/>
      <c r="P75" s="93"/>
      <c r="Q75" s="93"/>
      <c r="R75" s="135"/>
      <c r="S75" s="135"/>
      <c r="T75" s="93"/>
      <c r="U75" s="93"/>
      <c r="V75" s="93"/>
      <c r="W75" s="93"/>
      <c r="X75" s="157"/>
      <c r="Y75" s="138"/>
      <c r="AB75" s="109"/>
      <c r="AC75" s="109"/>
    </row>
    <row r="76" spans="2:29" ht="9.75" customHeight="1" thickBot="1" x14ac:dyDescent="0.25">
      <c r="D76" s="131"/>
      <c r="E76" s="132"/>
      <c r="F76" s="139"/>
      <c r="H76" s="140"/>
      <c r="I76" s="96" t="str">
        <f>G80</f>
        <v>EREN YAĞIZ ECEVİT</v>
      </c>
      <c r="L76" s="137"/>
      <c r="M76" s="93"/>
      <c r="N76" s="137"/>
      <c r="O76" s="137"/>
      <c r="P76" s="93"/>
      <c r="Q76" s="93"/>
      <c r="R76" s="135"/>
      <c r="S76" s="135"/>
      <c r="T76" s="165" t="s">
        <v>144</v>
      </c>
      <c r="U76" s="93"/>
      <c r="V76" s="93"/>
      <c r="W76" s="93"/>
      <c r="X76" s="157"/>
      <c r="Y76" s="138"/>
      <c r="AB76" s="109"/>
      <c r="AC76" s="109"/>
    </row>
    <row r="77" spans="2:29" ht="9.75" customHeight="1" x14ac:dyDescent="0.2">
      <c r="D77" s="131"/>
      <c r="E77" s="132"/>
      <c r="F77" s="139"/>
      <c r="G77" s="93"/>
      <c r="H77" s="240" t="s">
        <v>46</v>
      </c>
      <c r="I77" s="96"/>
      <c r="J77" s="260" t="s">
        <v>128</v>
      </c>
      <c r="K77" s="260"/>
      <c r="L77" s="137"/>
      <c r="N77" s="137"/>
      <c r="O77" s="137"/>
      <c r="P77" s="93"/>
      <c r="Q77" s="93"/>
      <c r="S77" s="135"/>
      <c r="T77" s="182"/>
      <c r="U77" s="182"/>
      <c r="V77" s="183"/>
      <c r="W77" s="93"/>
      <c r="X77" s="157"/>
      <c r="Y77" s="138"/>
      <c r="AB77" s="109"/>
      <c r="AC77" s="109"/>
    </row>
    <row r="78" spans="2:29" ht="9.75" customHeight="1" thickBot="1" x14ac:dyDescent="0.25">
      <c r="D78" s="131"/>
      <c r="E78" s="132"/>
      <c r="F78" s="139"/>
      <c r="G78" s="93"/>
      <c r="H78" s="240"/>
      <c r="I78" s="96"/>
      <c r="J78" s="136" t="s">
        <v>152</v>
      </c>
      <c r="K78" s="141"/>
      <c r="L78" s="137"/>
      <c r="O78" s="137"/>
      <c r="P78" s="93"/>
      <c r="Q78" s="93"/>
      <c r="S78" s="135"/>
      <c r="T78" s="181" t="s">
        <v>199</v>
      </c>
      <c r="U78" s="181"/>
      <c r="V78" s="184"/>
      <c r="W78" s="93"/>
      <c r="X78" s="102" t="s">
        <v>132</v>
      </c>
      <c r="Y78" s="138"/>
      <c r="AB78" s="109"/>
      <c r="AC78" s="109"/>
    </row>
    <row r="79" spans="2:29" ht="9.75" customHeight="1" x14ac:dyDescent="0.2">
      <c r="D79" s="131" t="str">
        <f>IF(G13="","M3 Kaybeden",IF(G13=D11,D13,IF(G13=D13,D11,"M3 Kaybeden")))</f>
        <v>ÇINAR TURAN</v>
      </c>
      <c r="E79" s="132"/>
      <c r="F79" s="139"/>
      <c r="G79" s="93"/>
      <c r="H79" s="142"/>
      <c r="I79" s="96"/>
      <c r="J79" s="93"/>
      <c r="K79" s="143"/>
      <c r="L79" s="144" t="str">
        <f>J77</f>
        <v>EREN YAĞIZ ECEVİT</v>
      </c>
      <c r="O79" s="137"/>
      <c r="P79" s="93"/>
      <c r="Q79" s="93"/>
      <c r="R79" s="135"/>
      <c r="S79" s="135"/>
      <c r="T79" s="181"/>
      <c r="U79" s="181"/>
      <c r="V79" s="184"/>
      <c r="W79" s="93"/>
      <c r="X79" s="187" t="s">
        <v>118</v>
      </c>
      <c r="Y79" s="138"/>
      <c r="AB79" s="109"/>
      <c r="AC79" s="109"/>
    </row>
    <row r="80" spans="2:29" ht="9.75" customHeight="1" thickBot="1" x14ac:dyDescent="0.25">
      <c r="D80" s="131"/>
      <c r="E80" s="132" t="str">
        <f>D79</f>
        <v>ÇINAR TURAN</v>
      </c>
      <c r="F80" s="259" t="s">
        <v>47</v>
      </c>
      <c r="G80" s="256" t="str">
        <f>IF(J15=0,"M18 Kaybeden",IF(J15=G13,G17,IF(J15=G17,G13,"M18 Kaybeden")))</f>
        <v>EREN YAĞIZ ECEVİT</v>
      </c>
      <c r="H80" s="256"/>
      <c r="I80" s="99"/>
      <c r="J80" s="93"/>
      <c r="K80" s="240" t="s">
        <v>48</v>
      </c>
      <c r="L80" s="137" t="str">
        <f>J83</f>
        <v>KUZEY ÖNER</v>
      </c>
      <c r="M80" s="260" t="s">
        <v>158</v>
      </c>
      <c r="N80" s="260"/>
      <c r="O80" s="137"/>
      <c r="P80" s="93"/>
      <c r="Q80" s="93"/>
      <c r="R80" s="135"/>
      <c r="S80" s="135"/>
      <c r="T80" s="185" t="s">
        <v>132</v>
      </c>
      <c r="U80" s="185"/>
      <c r="V80" s="186"/>
      <c r="W80" s="93"/>
      <c r="X80" s="157"/>
      <c r="Y80" s="138"/>
      <c r="AB80" s="109"/>
      <c r="AC80" s="109"/>
    </row>
    <row r="81" spans="4:29" ht="9.75" customHeight="1" x14ac:dyDescent="0.2">
      <c r="D81" s="131" t="str">
        <f>IF(G17="","M4 Kaybeden",IF(G17=D15,D17,IF(G17=D17,D15,"M4 Kaybeden")))</f>
        <v>BİRKAN ÖNDE</v>
      </c>
      <c r="E81" s="132" t="str">
        <f>D81</f>
        <v>BİRKAN ÖNDE</v>
      </c>
      <c r="F81" s="259"/>
      <c r="G81" s="136"/>
      <c r="I81" s="96" t="str">
        <f>G80</f>
        <v>EREN YAĞIZ ECEVİT</v>
      </c>
      <c r="J81" s="93"/>
      <c r="K81" s="240"/>
      <c r="L81" s="137"/>
      <c r="M81" s="136" t="s">
        <v>174</v>
      </c>
      <c r="N81" s="141"/>
      <c r="S81" s="135"/>
      <c r="T81" s="93"/>
      <c r="U81" s="93"/>
      <c r="V81" s="93"/>
      <c r="W81" s="93"/>
      <c r="X81" s="157"/>
      <c r="Y81" s="138"/>
    </row>
    <row r="82" spans="4:29" ht="9.75" customHeight="1" x14ac:dyDescent="0.2">
      <c r="D82" s="131"/>
      <c r="E82" s="132"/>
      <c r="F82" s="139"/>
      <c r="I82" s="96" t="str">
        <f>G84</f>
        <v>BEKİR DEVRAN ESENDAĞLI</v>
      </c>
      <c r="J82" s="93"/>
      <c r="K82" s="143"/>
      <c r="L82" s="137"/>
      <c r="M82" s="93"/>
      <c r="N82" s="143"/>
      <c r="S82" s="137"/>
      <c r="T82" s="93"/>
      <c r="U82" s="93"/>
      <c r="V82" s="93"/>
      <c r="W82" s="93"/>
      <c r="X82" s="157"/>
      <c r="Y82" s="138"/>
    </row>
    <row r="83" spans="4:29" ht="12" customHeight="1" x14ac:dyDescent="0.2">
      <c r="D83" s="131"/>
      <c r="E83" s="132"/>
      <c r="F83" s="139"/>
      <c r="G83" s="93"/>
      <c r="I83" s="96"/>
      <c r="J83" s="145" t="str">
        <f>IF(M59=0,"M28 Kaybeden",IF(M59=J55,J63,IF(M59=J63,J55,"M28 Kaybeden")))</f>
        <v>KUZEY ÖNER</v>
      </c>
      <c r="K83" s="146"/>
      <c r="L83" s="137"/>
      <c r="M83" s="93"/>
      <c r="N83" s="147"/>
      <c r="O83" s="93"/>
      <c r="S83" s="137"/>
      <c r="T83" s="93"/>
      <c r="U83" s="93"/>
      <c r="V83" s="93"/>
      <c r="W83" s="93"/>
      <c r="X83" s="157"/>
      <c r="Y83" s="138"/>
    </row>
    <row r="84" spans="4:29" ht="9.75" customHeight="1" x14ac:dyDescent="0.2">
      <c r="D84" s="131"/>
      <c r="E84" s="132" t="e">
        <f>#REF!</f>
        <v>#REF!</v>
      </c>
      <c r="F84" s="259" t="s">
        <v>49</v>
      </c>
      <c r="G84" s="249" t="str">
        <f>IF(J23=0,"M19 Kaybeden",IF(J23=G21,G25,IF(J23=G25,G21,"M19 Kaybeden")))</f>
        <v>BEKİR DEVRAN ESENDAĞLI</v>
      </c>
      <c r="H84" s="249"/>
      <c r="I84" s="99"/>
      <c r="J84" s="93"/>
      <c r="K84" s="137"/>
      <c r="L84" s="137"/>
      <c r="M84" s="93"/>
      <c r="N84" s="140"/>
      <c r="O84" s="137"/>
      <c r="T84" s="262"/>
      <c r="U84" s="262"/>
      <c r="V84" s="262"/>
      <c r="W84" s="97"/>
      <c r="X84" s="148"/>
      <c r="AA84" s="257"/>
      <c r="AB84" s="119"/>
      <c r="AC84" s="119"/>
    </row>
    <row r="85" spans="4:29" ht="9.75" customHeight="1" x14ac:dyDescent="0.2">
      <c r="D85" s="131" t="str">
        <f>IF(G25="","M6 Kaybeden",IF(G25=D23,D25,IF(G25=D25,D23,"M6 Kaybeden")))</f>
        <v>DORUK ÜNSAL</v>
      </c>
      <c r="E85" s="132" t="str">
        <f>D85</f>
        <v>DORUK ÜNSAL</v>
      </c>
      <c r="F85" s="259"/>
      <c r="G85" s="136"/>
      <c r="H85" s="101"/>
      <c r="I85" s="96" t="str">
        <f>G84</f>
        <v>BEKİR DEVRAN ESENDAĞLI</v>
      </c>
      <c r="L85" s="137"/>
      <c r="M85" s="93"/>
      <c r="N85" s="240" t="s">
        <v>50</v>
      </c>
      <c r="O85" s="137" t="str">
        <f>M80</f>
        <v>KUZEY ÖNER</v>
      </c>
      <c r="P85" s="249" t="s">
        <v>136</v>
      </c>
      <c r="Q85" s="249"/>
      <c r="R85" s="249"/>
      <c r="T85" s="97"/>
      <c r="U85" s="97"/>
      <c r="V85" s="97"/>
      <c r="W85" s="97"/>
      <c r="X85" s="148"/>
      <c r="AA85" s="257"/>
      <c r="AB85" s="119"/>
      <c r="AC85" s="119"/>
    </row>
    <row r="86" spans="4:29" ht="9.75" customHeight="1" x14ac:dyDescent="0.2">
      <c r="D86" s="131"/>
      <c r="E86" s="132"/>
      <c r="F86" s="139"/>
      <c r="H86" s="140"/>
      <c r="I86" s="96" t="str">
        <f>G90</f>
        <v>HİLMİ ARDA ÖNAL</v>
      </c>
      <c r="L86" s="137"/>
      <c r="M86" s="93"/>
      <c r="N86" s="240"/>
      <c r="O86" s="137" t="str">
        <f>M90</f>
        <v>BEKİR DEVRAN ESENDAĞLI</v>
      </c>
      <c r="P86" s="149" t="s">
        <v>109</v>
      </c>
      <c r="Q86" s="136"/>
      <c r="R86" s="141"/>
      <c r="S86" s="137"/>
      <c r="T86" s="97"/>
      <c r="U86" s="97"/>
      <c r="V86" s="97"/>
      <c r="W86" s="97"/>
      <c r="X86" s="148"/>
      <c r="AA86" s="96"/>
      <c r="AB86" s="119"/>
      <c r="AC86" s="119"/>
    </row>
    <row r="87" spans="4:29" ht="9.75" customHeight="1" x14ac:dyDescent="0.2">
      <c r="D87" s="131"/>
      <c r="E87" s="132"/>
      <c r="F87" s="139"/>
      <c r="G87" s="93"/>
      <c r="H87" s="240" t="s">
        <v>47</v>
      </c>
      <c r="I87" s="96"/>
      <c r="J87" s="249" t="s">
        <v>136</v>
      </c>
      <c r="K87" s="249"/>
      <c r="L87" s="137"/>
      <c r="M87" s="93"/>
      <c r="N87" s="104"/>
      <c r="O87" s="137"/>
      <c r="P87" s="93"/>
      <c r="Q87" s="93"/>
      <c r="R87" s="143"/>
      <c r="S87" s="137"/>
      <c r="T87" s="97"/>
      <c r="U87" s="97"/>
      <c r="V87" s="97"/>
      <c r="W87" s="97"/>
      <c r="X87" s="148"/>
      <c r="AA87" s="96"/>
      <c r="AB87" s="119"/>
      <c r="AC87" s="119"/>
    </row>
    <row r="88" spans="4:29" ht="9.75" customHeight="1" x14ac:dyDescent="0.2">
      <c r="D88" s="131"/>
      <c r="E88" s="132"/>
      <c r="F88" s="139"/>
      <c r="G88" s="93"/>
      <c r="H88" s="240"/>
      <c r="I88" s="96"/>
      <c r="J88" s="136" t="s">
        <v>102</v>
      </c>
      <c r="K88" s="141"/>
      <c r="L88" s="137" t="str">
        <f>J87</f>
        <v>BEKİR DEVRAN ESENDAĞLI</v>
      </c>
      <c r="M88" s="97"/>
      <c r="N88" s="101"/>
      <c r="O88" s="137"/>
      <c r="P88" s="93"/>
      <c r="Q88" s="93"/>
      <c r="R88" s="143"/>
      <c r="S88" s="137"/>
      <c r="T88" s="150"/>
      <c r="U88" s="93"/>
      <c r="V88" s="93"/>
      <c r="W88" s="93"/>
      <c r="X88" s="148"/>
      <c r="AA88" s="96"/>
      <c r="AB88" s="119"/>
      <c r="AC88" s="151"/>
    </row>
    <row r="89" spans="4:29" ht="9.75" customHeight="1" x14ac:dyDescent="0.2">
      <c r="D89" s="131" t="str">
        <f>IF(G29="","M7 Kaybeden",IF(G29=D27,D29,IF(G29=D29,D27,"M7 Kaybeden")))</f>
        <v>TEOMAN TOPÇU</v>
      </c>
      <c r="E89" s="132"/>
      <c r="F89" s="139"/>
      <c r="G89" s="93"/>
      <c r="H89" s="101"/>
      <c r="I89" s="96"/>
      <c r="J89" s="93"/>
      <c r="K89" s="152"/>
      <c r="L89" s="137" t="str">
        <f>J93</f>
        <v>KEREM SEZER</v>
      </c>
      <c r="M89" s="97"/>
      <c r="N89" s="101"/>
      <c r="O89" s="137"/>
      <c r="P89" s="93"/>
      <c r="Q89" s="93"/>
      <c r="R89" s="143"/>
      <c r="S89" s="137"/>
      <c r="T89" s="93"/>
      <c r="U89" s="93"/>
      <c r="W89" s="93"/>
      <c r="X89" s="148"/>
      <c r="AB89" s="119"/>
    </row>
    <row r="90" spans="4:29" ht="9.75" customHeight="1" x14ac:dyDescent="0.2">
      <c r="D90" s="131"/>
      <c r="E90" s="132" t="str">
        <f>D89</f>
        <v>TEOMAN TOPÇU</v>
      </c>
      <c r="F90" s="259" t="s">
        <v>51</v>
      </c>
      <c r="G90" s="256" t="str">
        <f>IF(J31=0,"M20 Kaybeden",IF(J31=G29,G33,IF(J31=G33,G29,"M20 Kaybeden")))</f>
        <v>HİLMİ ARDA ÖNAL</v>
      </c>
      <c r="H90" s="256"/>
      <c r="I90" s="99"/>
      <c r="J90" s="93"/>
      <c r="K90" s="240" t="s">
        <v>52</v>
      </c>
      <c r="L90" s="137"/>
      <c r="M90" s="261" t="s">
        <v>136</v>
      </c>
      <c r="N90" s="261"/>
      <c r="O90" s="137"/>
      <c r="P90" s="93"/>
      <c r="Q90" s="93"/>
      <c r="R90" s="240" t="s">
        <v>53</v>
      </c>
      <c r="S90" s="137" t="str">
        <f>P85</f>
        <v>BEKİR DEVRAN ESENDAĞLI</v>
      </c>
      <c r="T90" s="168" t="s">
        <v>136</v>
      </c>
      <c r="U90" s="93"/>
      <c r="W90" s="93"/>
      <c r="X90" s="148"/>
      <c r="Y90" s="148"/>
      <c r="AB90" s="119"/>
    </row>
    <row r="91" spans="4:29" ht="9.75" customHeight="1" x14ac:dyDescent="0.2">
      <c r="D91" s="131" t="str">
        <f>IF(G33="","M8 Kaybeden",IF(G33=D31,D33,IF(G33=D33,D31,"M8 Kaybeden")))</f>
        <v>TİMUR KANBUROĞLU</v>
      </c>
      <c r="E91" s="132" t="str">
        <f>D91</f>
        <v>TİMUR KANBUROĞLU</v>
      </c>
      <c r="F91" s="259"/>
      <c r="G91" s="136"/>
      <c r="I91" s="96" t="str">
        <f>G90</f>
        <v>HİLMİ ARDA ÖNAL</v>
      </c>
      <c r="J91" s="93"/>
      <c r="K91" s="240"/>
      <c r="L91" s="137"/>
      <c r="M91" s="136" t="s">
        <v>97</v>
      </c>
      <c r="N91" s="144"/>
      <c r="O91" s="137"/>
      <c r="P91" s="93"/>
      <c r="Q91" s="93"/>
      <c r="R91" s="240"/>
      <c r="S91" s="137" t="str">
        <f>P95</f>
        <v>KUZEY KEREM BAYRAK</v>
      </c>
      <c r="T91" s="93" t="s">
        <v>112</v>
      </c>
      <c r="U91" s="93"/>
      <c r="V91" s="154"/>
      <c r="W91" s="93"/>
      <c r="X91" s="148"/>
      <c r="Y91" s="148"/>
      <c r="AB91" s="119"/>
    </row>
    <row r="92" spans="4:29" ht="9.75" customHeight="1" x14ac:dyDescent="0.2">
      <c r="D92" s="131"/>
      <c r="E92" s="132"/>
      <c r="F92" s="133"/>
      <c r="G92" s="93"/>
      <c r="I92" s="96" t="str">
        <f>G96</f>
        <v>SELİM EMİN YÜNCÜ</v>
      </c>
      <c r="J92" s="93"/>
      <c r="K92" s="143"/>
      <c r="L92" s="135"/>
      <c r="M92" s="93"/>
      <c r="N92" s="137"/>
      <c r="O92" s="137"/>
      <c r="P92" s="93"/>
      <c r="Q92" s="93"/>
      <c r="R92" s="143"/>
      <c r="S92" s="137"/>
      <c r="T92" s="155"/>
      <c r="U92" s="155"/>
      <c r="V92" s="156"/>
      <c r="W92" s="93"/>
      <c r="X92" s="148"/>
      <c r="Y92" s="148"/>
      <c r="AB92" s="119"/>
    </row>
    <row r="93" spans="4:29" ht="9.75" customHeight="1" x14ac:dyDescent="0.2">
      <c r="D93" s="131"/>
      <c r="E93" s="132"/>
      <c r="F93" s="133"/>
      <c r="G93" s="93"/>
      <c r="I93" s="137"/>
      <c r="J93" s="153" t="str">
        <f>IF(M43=0,"M27 Kaybeden",IF(M43=J39,J47,IF(M43=J47,J39,"M27 Kaybeden")))</f>
        <v>KEREM SEZER</v>
      </c>
      <c r="K93" s="146"/>
      <c r="L93" s="135"/>
      <c r="M93" s="93"/>
      <c r="N93" s="93"/>
      <c r="O93" s="93"/>
      <c r="P93" s="93"/>
      <c r="Q93" s="93"/>
      <c r="R93" s="143"/>
      <c r="S93" s="137"/>
      <c r="T93" s="93"/>
      <c r="U93" s="93"/>
      <c r="V93" s="147"/>
      <c r="W93" s="93"/>
      <c r="X93" s="148"/>
      <c r="Y93" s="148"/>
      <c r="AB93" s="119"/>
    </row>
    <row r="94" spans="4:29" ht="9.75" customHeight="1" x14ac:dyDescent="0.2">
      <c r="D94" s="131"/>
      <c r="E94" s="132"/>
      <c r="F94" s="133"/>
      <c r="G94" s="134"/>
      <c r="I94" s="135"/>
      <c r="J94" s="134"/>
      <c r="K94" s="135"/>
      <c r="L94" s="135"/>
      <c r="M94" s="93"/>
      <c r="N94" s="93"/>
      <c r="O94" s="93"/>
      <c r="P94" s="93"/>
      <c r="Q94" s="93"/>
      <c r="R94" s="143"/>
      <c r="S94" s="134"/>
      <c r="T94" s="93"/>
      <c r="U94" s="93"/>
      <c r="V94" s="147"/>
      <c r="W94" s="93"/>
      <c r="X94" s="148"/>
      <c r="Y94" s="148"/>
      <c r="AB94" s="119"/>
    </row>
    <row r="95" spans="4:29" ht="9.75" customHeight="1" x14ac:dyDescent="0.2">
      <c r="D95" s="131" t="str">
        <f>IF(G37="","M9 Kaybeden",IF(G37=D35,D37,IF(G37=D37,D35,"M9 Kaybeden")))</f>
        <v>KAAN ŞAMİLOĞLU</v>
      </c>
      <c r="E95" s="132"/>
      <c r="F95" s="133"/>
      <c r="G95" s="134"/>
      <c r="H95" s="135"/>
      <c r="I95" s="135"/>
      <c r="J95" s="134"/>
      <c r="K95" s="135"/>
      <c r="L95" s="135"/>
      <c r="M95" s="93"/>
      <c r="N95" s="137"/>
      <c r="O95" s="135"/>
      <c r="P95" s="153" t="str">
        <f>IF(P18=0,"M29 Kaybeden",IF(P18=M11,M27,IF(P18=M27,M11,"M29 Kaybeden")))</f>
        <v>KUZEY KEREM BAYRAK</v>
      </c>
      <c r="Q95" s="153"/>
      <c r="R95" s="146"/>
      <c r="S95" s="134"/>
      <c r="T95" s="93"/>
      <c r="U95" s="93"/>
      <c r="V95" s="147"/>
      <c r="W95" s="93"/>
      <c r="X95" s="148"/>
      <c r="Y95" s="148"/>
      <c r="AB95" s="119"/>
    </row>
    <row r="96" spans="4:29" ht="9.75" customHeight="1" x14ac:dyDescent="0.2">
      <c r="D96" s="131"/>
      <c r="E96" s="132" t="str">
        <f>D95</f>
        <v>KAAN ŞAMİLOĞLU</v>
      </c>
      <c r="F96" s="259" t="s">
        <v>48</v>
      </c>
      <c r="G96" s="260" t="str">
        <f>IF(J39=0,"M21 Kaybeden",IF(J39=G37,G41,IF(J39=G41,G37,"M21 Kaybeden")))</f>
        <v>SELİM EMİN YÜNCÜ</v>
      </c>
      <c r="H96" s="260"/>
      <c r="I96" s="135"/>
      <c r="J96" s="134"/>
      <c r="K96" s="135"/>
      <c r="L96" s="135"/>
      <c r="M96" s="93"/>
      <c r="N96" s="93"/>
      <c r="O96" s="135"/>
      <c r="P96" s="93"/>
      <c r="Q96" s="93"/>
      <c r="R96" s="93"/>
      <c r="S96" s="93"/>
      <c r="T96" s="93"/>
      <c r="U96" s="93"/>
      <c r="V96" s="147"/>
      <c r="W96" s="93"/>
      <c r="X96" s="148"/>
      <c r="Y96" s="148"/>
      <c r="AB96" s="119"/>
    </row>
    <row r="97" spans="4:29" ht="9.75" customHeight="1" x14ac:dyDescent="0.2">
      <c r="D97" s="131" t="str">
        <f>IF(G41="","M10 Kaybeden",IF(G41=D39,D41,IF(G41=D41,D39,"M10 Kaybeden")))</f>
        <v>BATU DADAK</v>
      </c>
      <c r="E97" s="132" t="str">
        <f>D97</f>
        <v>BATU DADAK</v>
      </c>
      <c r="F97" s="259"/>
      <c r="G97" s="136"/>
      <c r="H97" s="104"/>
      <c r="I97" s="96" t="str">
        <f>G96</f>
        <v>SELİM EMİN YÜNCÜ</v>
      </c>
      <c r="L97" s="137"/>
      <c r="M97" s="93"/>
      <c r="N97" s="137"/>
      <c r="O97" s="137"/>
      <c r="P97" s="88"/>
      <c r="Q97" s="88"/>
      <c r="R97" s="88"/>
      <c r="S97" s="93"/>
      <c r="T97" s="93"/>
      <c r="U97" s="93"/>
      <c r="V97" s="147"/>
      <c r="W97" s="93"/>
      <c r="X97" s="148"/>
      <c r="Y97" s="157"/>
      <c r="AB97" s="109"/>
      <c r="AC97" s="109"/>
    </row>
    <row r="98" spans="4:29" ht="9.75" customHeight="1" x14ac:dyDescent="0.2">
      <c r="D98" s="131"/>
      <c r="E98" s="132"/>
      <c r="F98" s="139"/>
      <c r="G98" s="97"/>
      <c r="H98" s="101"/>
      <c r="I98" s="96" t="str">
        <f>G102</f>
        <v>UTKU MADRAN</v>
      </c>
      <c r="L98" s="137"/>
      <c r="M98" s="93"/>
      <c r="N98" s="137"/>
      <c r="O98" s="137"/>
      <c r="P98" s="93"/>
      <c r="Q98" s="93"/>
      <c r="R98" s="93"/>
      <c r="S98" s="93"/>
      <c r="T98" s="93"/>
      <c r="U98" s="93"/>
      <c r="V98" s="147"/>
      <c r="W98" s="93"/>
      <c r="X98" s="265" t="s">
        <v>136</v>
      </c>
      <c r="Y98" s="157"/>
      <c r="Z98" s="109"/>
      <c r="AB98" s="109"/>
      <c r="AC98" s="109"/>
    </row>
    <row r="99" spans="4:29" ht="9.75" customHeight="1" x14ac:dyDescent="0.2">
      <c r="D99" s="131"/>
      <c r="E99" s="132"/>
      <c r="F99" s="139"/>
      <c r="G99" s="93"/>
      <c r="H99" s="240" t="s">
        <v>49</v>
      </c>
      <c r="I99" s="96"/>
      <c r="J99" s="260" t="s">
        <v>146</v>
      </c>
      <c r="K99" s="260"/>
      <c r="L99" s="137"/>
      <c r="N99" s="137"/>
      <c r="O99" s="137"/>
      <c r="P99" s="93"/>
      <c r="Q99" s="93"/>
      <c r="R99" s="93"/>
      <c r="S99" s="93"/>
      <c r="T99" s="93"/>
      <c r="U99" s="93"/>
      <c r="V99" s="266" t="s">
        <v>54</v>
      </c>
      <c r="W99" s="93"/>
      <c r="X99" s="265"/>
      <c r="Y99" s="157"/>
      <c r="Z99" s="263" t="s">
        <v>55</v>
      </c>
      <c r="AB99" s="109"/>
      <c r="AC99" s="109"/>
    </row>
    <row r="100" spans="4:29" ht="9.75" customHeight="1" x14ac:dyDescent="0.2">
      <c r="D100" s="131"/>
      <c r="E100" s="132"/>
      <c r="F100" s="139"/>
      <c r="G100" s="93"/>
      <c r="H100" s="240"/>
      <c r="I100" s="96"/>
      <c r="J100" s="136" t="s">
        <v>171</v>
      </c>
      <c r="K100" s="141"/>
      <c r="L100" s="137"/>
      <c r="O100" s="137"/>
      <c r="P100" s="93"/>
      <c r="Q100" s="93"/>
      <c r="R100" s="93"/>
      <c r="S100" s="93"/>
      <c r="T100" s="93"/>
      <c r="U100" s="93"/>
      <c r="V100" s="266"/>
      <c r="W100" s="93"/>
      <c r="X100" s="148" t="s">
        <v>198</v>
      </c>
      <c r="Y100" s="157"/>
      <c r="Z100" s="263"/>
      <c r="AB100" s="109"/>
      <c r="AC100" s="109"/>
    </row>
    <row r="101" spans="4:29" ht="9.75" customHeight="1" x14ac:dyDescent="0.2">
      <c r="D101" s="131" t="str">
        <f>IF(G45="","M11 Kaybeden",IF(G45=D43,D45,IF(G45=D45,D43,"M11 Kaybeden")))</f>
        <v>AKSEL TURABIK</v>
      </c>
      <c r="E101" s="132"/>
      <c r="F101" s="139"/>
      <c r="G101" s="93"/>
      <c r="H101" s="101"/>
      <c r="I101" s="96"/>
      <c r="J101" s="93"/>
      <c r="K101" s="143"/>
      <c r="L101" s="144" t="str">
        <f>J99</f>
        <v>SELİM EMİN YÜNCÜ</v>
      </c>
      <c r="O101" s="137"/>
      <c r="P101" s="93"/>
      <c r="Q101" s="93"/>
      <c r="S101" s="135"/>
      <c r="T101" s="93"/>
      <c r="U101" s="93"/>
      <c r="V101" s="266"/>
      <c r="W101" s="93" t="str">
        <f>T90</f>
        <v>BEKİR DEVRAN ESENDAĞLI</v>
      </c>
      <c r="X101" s="148"/>
      <c r="Y101" s="124"/>
      <c r="Z101" s="158"/>
      <c r="AB101" s="109"/>
      <c r="AC101" s="109"/>
    </row>
    <row r="102" spans="4:29" ht="9.75" customHeight="1" x14ac:dyDescent="0.2">
      <c r="D102" s="131"/>
      <c r="E102" s="132" t="str">
        <f>D101</f>
        <v>AKSEL TURABIK</v>
      </c>
      <c r="F102" s="259" t="s">
        <v>52</v>
      </c>
      <c r="G102" s="256" t="str">
        <f>IF(J47=0,"M22 Kaybeden",IF(J47=G45,G49,IF(J47=G49,G45,"M22 Kaybeden")))</f>
        <v>UTKU MADRAN</v>
      </c>
      <c r="H102" s="256"/>
      <c r="I102" s="99"/>
      <c r="J102" s="93"/>
      <c r="K102" s="240" t="s">
        <v>56</v>
      </c>
      <c r="L102" s="137" t="str">
        <f>J105</f>
        <v>YİĞİTALP YÜKSEL</v>
      </c>
      <c r="M102" s="260" t="s">
        <v>146</v>
      </c>
      <c r="N102" s="260"/>
      <c r="O102" s="137"/>
      <c r="P102" s="93"/>
      <c r="Q102" s="93"/>
      <c r="S102" s="135"/>
      <c r="T102" s="93"/>
      <c r="U102" s="93"/>
      <c r="V102" s="266"/>
      <c r="W102" s="93" t="str">
        <f>T112</f>
        <v>TOPRAK KONYA</v>
      </c>
      <c r="X102" s="148"/>
      <c r="Y102" s="124">
        <f>X89</f>
        <v>0</v>
      </c>
      <c r="Z102" s="158"/>
      <c r="AB102" s="109"/>
      <c r="AC102" s="109"/>
    </row>
    <row r="103" spans="4:29" ht="9.75" customHeight="1" x14ac:dyDescent="0.2">
      <c r="D103" s="131" t="str">
        <f>IF(G49="","M12 Kaybeden",IF(G49=D47,D49,IF(G49=D49,D47,"M12 Kaybeden ")))</f>
        <v>TALHA EMİN BULUT</v>
      </c>
      <c r="E103" s="132" t="str">
        <f>D103</f>
        <v>TALHA EMİN BULUT</v>
      </c>
      <c r="F103" s="259"/>
      <c r="G103" s="136"/>
      <c r="J103" s="93"/>
      <c r="K103" s="240"/>
      <c r="L103" s="137"/>
      <c r="M103" s="136" t="s">
        <v>150</v>
      </c>
      <c r="N103" s="141"/>
      <c r="S103" s="135"/>
      <c r="T103" s="93"/>
      <c r="U103" s="93"/>
      <c r="V103" s="266"/>
      <c r="W103" s="93" t="s">
        <v>57</v>
      </c>
      <c r="X103" s="264" t="s">
        <v>168</v>
      </c>
      <c r="Y103" s="124">
        <f>X114</f>
        <v>0</v>
      </c>
      <c r="Z103" s="158"/>
    </row>
    <row r="104" spans="4:29" ht="9.75" customHeight="1" x14ac:dyDescent="0.2">
      <c r="D104" s="131"/>
      <c r="E104" s="132"/>
      <c r="F104" s="139"/>
      <c r="J104" s="93"/>
      <c r="K104" s="141"/>
      <c r="L104" s="137"/>
      <c r="M104" s="93"/>
      <c r="N104" s="143"/>
      <c r="S104" s="137"/>
      <c r="T104" s="93"/>
      <c r="U104" s="93"/>
      <c r="V104" s="266"/>
      <c r="W104" s="93"/>
      <c r="X104" s="264"/>
      <c r="Y104" s="124"/>
      <c r="Z104" s="263" t="s">
        <v>58</v>
      </c>
    </row>
    <row r="105" spans="4:29" ht="9.75" customHeight="1" x14ac:dyDescent="0.2">
      <c r="D105" s="131"/>
      <c r="E105" s="132"/>
      <c r="F105" s="139"/>
      <c r="H105" s="96"/>
      <c r="I105" s="96"/>
      <c r="J105" s="153" t="str">
        <f>IF(M27=0,"M26 Kaybeden",IF(M27=J23,J31,IF(M27=J31,J23,"M26 Kaybeden")))</f>
        <v>YİĞİTALP YÜKSEL</v>
      </c>
      <c r="K105" s="159"/>
      <c r="L105" s="137"/>
      <c r="M105" s="93"/>
      <c r="N105" s="147"/>
      <c r="O105" s="93"/>
      <c r="S105" s="137"/>
      <c r="T105" s="93"/>
      <c r="U105" s="93"/>
      <c r="V105" s="266"/>
      <c r="W105" s="93"/>
      <c r="X105" s="148"/>
      <c r="Y105" s="157"/>
      <c r="Z105" s="263"/>
    </row>
    <row r="106" spans="4:29" ht="9.75" customHeight="1" x14ac:dyDescent="0.2">
      <c r="D106" s="131"/>
      <c r="E106" s="132"/>
      <c r="F106" s="139"/>
      <c r="I106" s="96"/>
      <c r="J106" s="93"/>
      <c r="K106" s="160"/>
      <c r="L106" s="137"/>
      <c r="M106" s="93"/>
      <c r="N106" s="147"/>
      <c r="O106" s="93"/>
      <c r="S106" s="137"/>
      <c r="T106" s="93"/>
      <c r="U106" s="93"/>
      <c r="V106" s="147"/>
      <c r="W106" s="93"/>
      <c r="X106" s="148"/>
      <c r="Y106" s="157"/>
      <c r="Z106" s="109"/>
    </row>
    <row r="107" spans="4:29" ht="9.75" customHeight="1" x14ac:dyDescent="0.2">
      <c r="D107" s="131" t="str">
        <f>IF(G53="","M13 Kaybeden",IF(G53=D51,D53,IF(G53=D53,D51,"M13 Kaybeden")))</f>
        <v>TUNA TARKAN</v>
      </c>
      <c r="E107" s="132"/>
      <c r="F107" s="139"/>
      <c r="G107" s="134"/>
      <c r="I107" s="96"/>
      <c r="J107" s="93"/>
      <c r="K107" s="160"/>
      <c r="L107" s="137"/>
      <c r="M107" s="93"/>
      <c r="N107" s="240" t="s">
        <v>59</v>
      </c>
      <c r="O107" s="137" t="str">
        <f>M102</f>
        <v>SELİM EMİN YÜNCÜ</v>
      </c>
      <c r="P107" s="260" t="s">
        <v>132</v>
      </c>
      <c r="Q107" s="260"/>
      <c r="R107" s="260"/>
      <c r="S107" s="137"/>
      <c r="T107" s="97"/>
      <c r="U107" s="97"/>
      <c r="V107" s="161"/>
      <c r="W107" s="97"/>
      <c r="X107" s="148"/>
      <c r="Y107" s="148"/>
      <c r="AA107" s="96"/>
    </row>
    <row r="108" spans="4:29" ht="9.75" customHeight="1" x14ac:dyDescent="0.2">
      <c r="D108" s="131"/>
      <c r="E108" s="132" t="str">
        <f>D107</f>
        <v>TUNA TARKAN</v>
      </c>
      <c r="F108" s="259" t="s">
        <v>56</v>
      </c>
      <c r="G108" s="260" t="str">
        <f>IF(J55=0,"M23 Kaybeden",IF(J55=G53,G57,IF(J55=G57,G53,"M23 Kaybeden")))</f>
        <v>ARTUN POLAT</v>
      </c>
      <c r="H108" s="260"/>
      <c r="I108" s="96"/>
      <c r="J108" s="93"/>
      <c r="K108" s="137"/>
      <c r="L108" s="137"/>
      <c r="M108" s="93"/>
      <c r="N108" s="240"/>
      <c r="O108" s="137" t="str">
        <f>M112</f>
        <v>AHMET FATİH CAN</v>
      </c>
      <c r="P108" s="149" t="s">
        <v>176</v>
      </c>
      <c r="Q108" s="136"/>
      <c r="R108" s="141"/>
      <c r="T108" s="97"/>
      <c r="U108" s="97"/>
      <c r="V108" s="161"/>
      <c r="W108" s="97"/>
      <c r="X108" s="148"/>
      <c r="Y108" s="148"/>
    </row>
    <row r="109" spans="4:29" ht="9.75" customHeight="1" x14ac:dyDescent="0.2">
      <c r="D109" s="131" t="str">
        <f>IF(G57="","M14 Kaybeden",IF(G57=D55,D57,IF(G57=D57,D55,"M14 Kaybeden ")))</f>
        <v>ARDA KÖSEOĞLU</v>
      </c>
      <c r="E109" s="132" t="str">
        <f>D109</f>
        <v>ARDA KÖSEOĞLU</v>
      </c>
      <c r="F109" s="259"/>
      <c r="G109" s="136"/>
      <c r="H109" s="101"/>
      <c r="I109" s="96"/>
      <c r="L109" s="137"/>
      <c r="M109" s="93"/>
      <c r="N109" s="143"/>
      <c r="O109" s="137"/>
      <c r="P109" s="93"/>
      <c r="Q109" s="93"/>
      <c r="R109" s="143"/>
      <c r="T109" s="117"/>
      <c r="U109" s="117"/>
      <c r="V109" s="162"/>
      <c r="W109" s="97"/>
      <c r="X109" s="148"/>
      <c r="Y109" s="148"/>
    </row>
    <row r="110" spans="4:29" ht="9.75" customHeight="1" x14ac:dyDescent="0.2">
      <c r="D110" s="131"/>
      <c r="E110" s="132"/>
      <c r="F110" s="139"/>
      <c r="H110" s="140"/>
      <c r="I110" s="96"/>
      <c r="L110" s="137"/>
      <c r="M110" s="93"/>
      <c r="N110" s="143"/>
      <c r="O110" s="137"/>
      <c r="P110" s="93"/>
      <c r="Q110" s="93"/>
      <c r="R110" s="143"/>
      <c r="S110" s="144"/>
      <c r="T110" s="163"/>
      <c r="U110" s="97"/>
      <c r="V110" s="161"/>
      <c r="W110" s="97"/>
      <c r="X110" s="148"/>
      <c r="Y110" s="148"/>
    </row>
    <row r="111" spans="4:29" ht="9.75" customHeight="1" x14ac:dyDescent="0.2">
      <c r="D111" s="131"/>
      <c r="E111" s="132"/>
      <c r="F111" s="139"/>
      <c r="G111" s="93"/>
      <c r="H111" s="240" t="s">
        <v>51</v>
      </c>
      <c r="I111" s="96" t="str">
        <f>G108</f>
        <v>ARTUN POLAT</v>
      </c>
      <c r="J111" s="260" t="s">
        <v>165</v>
      </c>
      <c r="K111" s="260"/>
      <c r="L111" s="137" t="str">
        <f>J111</f>
        <v>YAĞIZ GÜNDOĞDU</v>
      </c>
      <c r="M111" s="97"/>
      <c r="N111" s="143"/>
      <c r="O111" s="137"/>
      <c r="P111" s="93"/>
      <c r="Q111" s="93"/>
      <c r="R111" s="143"/>
      <c r="S111" s="137"/>
      <c r="T111" s="97"/>
      <c r="U111" s="97"/>
      <c r="V111" s="161"/>
      <c r="W111" s="97"/>
      <c r="X111" s="148"/>
      <c r="Y111" s="148"/>
    </row>
    <row r="112" spans="4:29" ht="9.75" customHeight="1" x14ac:dyDescent="0.2">
      <c r="D112" s="131"/>
      <c r="E112" s="132"/>
      <c r="F112" s="139"/>
      <c r="G112" s="93"/>
      <c r="H112" s="240"/>
      <c r="I112" s="96" t="str">
        <f>G114</f>
        <v>YAĞIZ GÜNDOĞDU</v>
      </c>
      <c r="J112" s="136" t="s">
        <v>172</v>
      </c>
      <c r="K112" s="141"/>
      <c r="L112" s="137" t="str">
        <f>J117</f>
        <v>AHMET FATİH CAN</v>
      </c>
      <c r="M112" s="256" t="s">
        <v>132</v>
      </c>
      <c r="N112" s="256"/>
      <c r="O112" s="137"/>
      <c r="P112" s="93"/>
      <c r="Q112" s="93"/>
      <c r="R112" s="240" t="s">
        <v>60</v>
      </c>
      <c r="S112" s="137" t="str">
        <f>P107</f>
        <v>AHMET FATİH CAN</v>
      </c>
      <c r="T112" s="145" t="s">
        <v>168</v>
      </c>
      <c r="U112" s="145"/>
      <c r="V112" s="164"/>
      <c r="W112" s="97"/>
      <c r="X112" s="148"/>
      <c r="Y112" s="148"/>
    </row>
    <row r="113" spans="4:34" ht="9.75" customHeight="1" x14ac:dyDescent="0.2">
      <c r="D113" s="131" t="str">
        <f>IF(G61="","M15 Kaybeden",IF(G61=D59,D61,IF(G61=D61,D59,"M15 Kaybeden ")))</f>
        <v>EFE KALPAKÇI</v>
      </c>
      <c r="E113" s="132"/>
      <c r="F113" s="139"/>
      <c r="G113" s="93"/>
      <c r="H113" s="101"/>
      <c r="I113" s="96"/>
      <c r="J113" s="93"/>
      <c r="K113" s="143"/>
      <c r="L113" s="137"/>
      <c r="M113" s="136" t="s">
        <v>116</v>
      </c>
      <c r="N113" s="144"/>
      <c r="O113" s="137"/>
      <c r="P113" s="93"/>
      <c r="Q113" s="93"/>
      <c r="R113" s="240"/>
      <c r="S113" s="137" t="str">
        <f>P117</f>
        <v>TOPRAK KONYA</v>
      </c>
      <c r="T113" s="150" t="s">
        <v>97</v>
      </c>
      <c r="U113" s="93"/>
      <c r="V113" s="93"/>
      <c r="W113" s="93"/>
      <c r="X113" s="148"/>
      <c r="Y113" s="148"/>
    </row>
    <row r="114" spans="4:34" ht="9.75" customHeight="1" x14ac:dyDescent="0.2">
      <c r="D114" s="131"/>
      <c r="E114" s="132" t="str">
        <f>D113</f>
        <v>EFE KALPAKÇI</v>
      </c>
      <c r="F114" s="259" t="s">
        <v>61</v>
      </c>
      <c r="G114" s="256" t="str">
        <f>IF(J63=0,"M24 Kaybeden",IF(J63=G61,G65,IF(J63=G65,G61,"M24 Kaybeden")))</f>
        <v>YAĞIZ GÜNDOĞDU</v>
      </c>
      <c r="H114" s="256"/>
      <c r="I114" s="96"/>
      <c r="J114" s="93"/>
      <c r="K114" s="240" t="s">
        <v>61</v>
      </c>
      <c r="L114" s="137"/>
      <c r="M114" s="93"/>
      <c r="N114" s="137"/>
      <c r="O114" s="137"/>
      <c r="P114" s="93"/>
      <c r="Q114" s="93"/>
      <c r="R114" s="141"/>
      <c r="S114" s="137"/>
      <c r="T114" s="93"/>
      <c r="U114" s="93"/>
      <c r="W114" s="119"/>
      <c r="X114" s="148"/>
      <c r="Y114" s="148"/>
    </row>
    <row r="115" spans="4:34" ht="9.75" customHeight="1" x14ac:dyDescent="0.2">
      <c r="D115" s="131" t="str">
        <f>IF(G65="","M16 Kaybeden",IF(G65=D63,D65,IF(G65=D65,D63,"M16 Kaybeden")))</f>
        <v>ÇINAR ŞENKAYA</v>
      </c>
      <c r="E115" s="132" t="str">
        <f>D115</f>
        <v>ÇINAR ŞENKAYA</v>
      </c>
      <c r="F115" s="259"/>
      <c r="G115" s="136"/>
      <c r="I115" s="96"/>
      <c r="J115" s="93"/>
      <c r="K115" s="240"/>
      <c r="L115" s="137"/>
      <c r="M115" s="93"/>
      <c r="N115" s="93"/>
      <c r="O115" s="137" t="str">
        <f>M112</f>
        <v>AHMET FATİH CAN</v>
      </c>
      <c r="P115" s="93"/>
      <c r="Q115" s="93"/>
      <c r="R115" s="143"/>
      <c r="S115" s="137"/>
      <c r="T115" s="93"/>
      <c r="U115" s="93"/>
      <c r="W115" s="119"/>
      <c r="X115" s="148"/>
    </row>
    <row r="116" spans="4:34" ht="9.75" customHeight="1" x14ac:dyDescent="0.2">
      <c r="D116" s="131"/>
      <c r="E116" s="132"/>
      <c r="F116" s="133"/>
      <c r="I116" s="96"/>
      <c r="J116" s="93"/>
      <c r="K116" s="143"/>
      <c r="L116" s="135"/>
      <c r="M116" s="93"/>
      <c r="N116" s="93"/>
      <c r="O116" s="137">
        <f>M118</f>
        <v>0</v>
      </c>
      <c r="P116" s="93"/>
      <c r="Q116" s="93"/>
      <c r="R116" s="143"/>
      <c r="S116" s="137"/>
      <c r="T116" s="93"/>
      <c r="U116" s="93"/>
      <c r="V116" s="93"/>
      <c r="W116" s="93"/>
      <c r="X116" s="148"/>
    </row>
    <row r="117" spans="4:34" ht="9.75" customHeight="1" x14ac:dyDescent="0.2">
      <c r="D117" s="165"/>
      <c r="E117" s="93"/>
      <c r="F117" s="137"/>
      <c r="G117" s="93"/>
      <c r="H117" s="137"/>
      <c r="I117" s="96"/>
      <c r="J117" s="153" t="str">
        <f>IF(M11=0,"M25 Kaybeden",IF(M11=J7,J15,IF(M11=J15,J7,"M25 Kaybeden")))</f>
        <v>AHMET FATİH CAN</v>
      </c>
      <c r="K117" s="146"/>
      <c r="L117" s="135"/>
      <c r="M117" s="93"/>
      <c r="N117" s="137"/>
      <c r="O117" s="137"/>
      <c r="P117" s="153" t="str">
        <f>IF(P51=0,"M30 Kaybeden",IF(P51=M43,M59,IF(P51=M59,M43,"M30 Kaybeden")))</f>
        <v>TOPRAK KONYA</v>
      </c>
      <c r="Q117" s="153"/>
      <c r="R117" s="146"/>
      <c r="S117" s="137"/>
      <c r="T117" s="267"/>
      <c r="U117" s="267"/>
      <c r="V117" s="267"/>
      <c r="W117" s="93"/>
      <c r="X117" s="148"/>
      <c r="AG117" s="88">
        <v>1</v>
      </c>
      <c r="AH117" s="88" t="str">
        <f>T34</f>
        <v>KEREM GENÇ</v>
      </c>
    </row>
    <row r="118" spans="4:34" ht="9.75" customHeight="1" x14ac:dyDescent="0.2">
      <c r="D118" s="165"/>
      <c r="E118" s="93"/>
      <c r="F118" s="137"/>
      <c r="G118" s="134"/>
      <c r="H118" s="135"/>
      <c r="I118" s="96"/>
      <c r="J118" s="134"/>
      <c r="K118" s="135"/>
      <c r="L118" s="135"/>
      <c r="M118" s="267"/>
      <c r="N118" s="267"/>
      <c r="O118" s="137"/>
      <c r="P118" s="93"/>
      <c r="Q118" s="93"/>
      <c r="R118" s="93"/>
      <c r="S118" s="93"/>
      <c r="T118" s="93"/>
      <c r="U118" s="93"/>
      <c r="V118" s="93"/>
      <c r="W118" s="93"/>
      <c r="X118" s="148"/>
      <c r="AG118" s="88">
        <v>2</v>
      </c>
      <c r="AH118" s="88" t="str">
        <f>T40</f>
        <v>MEHMET TOPRAK ERÇİN</v>
      </c>
    </row>
    <row r="119" spans="4:34" ht="9.75" customHeight="1" x14ac:dyDescent="0.2">
      <c r="D119" s="165"/>
      <c r="E119" s="93"/>
      <c r="F119" s="137"/>
      <c r="G119" s="134"/>
      <c r="H119" s="135"/>
      <c r="I119" s="96"/>
      <c r="J119" s="134"/>
      <c r="K119" s="135"/>
      <c r="L119" s="135"/>
      <c r="M119" s="134"/>
      <c r="N119" s="135"/>
      <c r="O119" s="135"/>
      <c r="P119" s="88"/>
      <c r="Q119" s="88"/>
      <c r="R119" s="88"/>
      <c r="S119" s="135"/>
      <c r="T119" s="93"/>
      <c r="U119" s="93"/>
      <c r="V119" s="93"/>
      <c r="W119" s="93"/>
      <c r="X119" s="148"/>
      <c r="AG119" s="88">
        <v>3</v>
      </c>
      <c r="AH119" s="88" t="str">
        <f>X98</f>
        <v>BEKİR DEVRAN ESENDAĞLI</v>
      </c>
    </row>
    <row r="120" spans="4:34" x14ac:dyDescent="0.2">
      <c r="H120" s="135"/>
      <c r="T120" s="97"/>
      <c r="U120" s="97"/>
      <c r="V120" s="97"/>
      <c r="W120" s="97"/>
      <c r="X120" s="148"/>
    </row>
    <row r="121" spans="4:34" x14ac:dyDescent="0.2">
      <c r="H121" s="135"/>
      <c r="T121" s="97"/>
      <c r="U121" s="97"/>
      <c r="V121" s="97"/>
      <c r="W121" s="97"/>
      <c r="X121" s="148"/>
    </row>
    <row r="122" spans="4:34" x14ac:dyDescent="0.2">
      <c r="T122" s="97"/>
      <c r="U122" s="97"/>
      <c r="V122" s="188"/>
      <c r="W122" s="97"/>
      <c r="X122" s="148"/>
    </row>
    <row r="123" spans="4:34" x14ac:dyDescent="0.2">
      <c r="T123" s="97"/>
      <c r="U123" s="97"/>
      <c r="V123" s="188"/>
      <c r="W123" s="97"/>
      <c r="X123" s="148"/>
    </row>
    <row r="124" spans="4:34" x14ac:dyDescent="0.2">
      <c r="T124" s="97"/>
      <c r="U124" s="97"/>
      <c r="V124" s="97"/>
      <c r="W124" s="97"/>
      <c r="X124" s="148"/>
    </row>
  </sheetData>
  <mergeCells count="233">
    <mergeCell ref="F114:F115"/>
    <mergeCell ref="G114:H114"/>
    <mergeCell ref="K114:K115"/>
    <mergeCell ref="T117:V117"/>
    <mergeCell ref="M118:N118"/>
    <mergeCell ref="N107:N108"/>
    <mergeCell ref="P107:R107"/>
    <mergeCell ref="F108:F109"/>
    <mergeCell ref="G108:H108"/>
    <mergeCell ref="H111:H112"/>
    <mergeCell ref="J111:K111"/>
    <mergeCell ref="M112:N112"/>
    <mergeCell ref="R112:R113"/>
    <mergeCell ref="Z99:Z100"/>
    <mergeCell ref="F102:F103"/>
    <mergeCell ref="G102:H102"/>
    <mergeCell ref="K102:K103"/>
    <mergeCell ref="M102:N102"/>
    <mergeCell ref="X103:X104"/>
    <mergeCell ref="Z104:Z105"/>
    <mergeCell ref="R90:R91"/>
    <mergeCell ref="F96:F97"/>
    <mergeCell ref="G96:H96"/>
    <mergeCell ref="X98:X99"/>
    <mergeCell ref="H99:H100"/>
    <mergeCell ref="J99:K99"/>
    <mergeCell ref="V99:V105"/>
    <mergeCell ref="H87:H88"/>
    <mergeCell ref="J87:K87"/>
    <mergeCell ref="F90:F91"/>
    <mergeCell ref="G90:H90"/>
    <mergeCell ref="K90:K91"/>
    <mergeCell ref="M90:N90"/>
    <mergeCell ref="F84:F85"/>
    <mergeCell ref="G84:H84"/>
    <mergeCell ref="T84:V84"/>
    <mergeCell ref="AA84:AA85"/>
    <mergeCell ref="N85:N86"/>
    <mergeCell ref="P85:R85"/>
    <mergeCell ref="F69:V70"/>
    <mergeCell ref="F74:F75"/>
    <mergeCell ref="G74:H74"/>
    <mergeCell ref="H77:H78"/>
    <mergeCell ref="J77:K77"/>
    <mergeCell ref="F80:F81"/>
    <mergeCell ref="G80:H80"/>
    <mergeCell ref="K80:K81"/>
    <mergeCell ref="M80:N80"/>
    <mergeCell ref="D59:D60"/>
    <mergeCell ref="J63:K63"/>
    <mergeCell ref="B64:B65"/>
    <mergeCell ref="J64:K64"/>
    <mergeCell ref="C65:C66"/>
    <mergeCell ref="D65:D66"/>
    <mergeCell ref="F65:F66"/>
    <mergeCell ref="G65:H65"/>
    <mergeCell ref="B66:B67"/>
    <mergeCell ref="G66:H66"/>
    <mergeCell ref="K59:K60"/>
    <mergeCell ref="M59:N59"/>
    <mergeCell ref="B60:B61"/>
    <mergeCell ref="C61:C62"/>
    <mergeCell ref="D61:D62"/>
    <mergeCell ref="F61:F62"/>
    <mergeCell ref="G54:H54"/>
    <mergeCell ref="C55:C56"/>
    <mergeCell ref="D55:D56"/>
    <mergeCell ref="H55:H56"/>
    <mergeCell ref="J55:K55"/>
    <mergeCell ref="B56:B57"/>
    <mergeCell ref="C57:C58"/>
    <mergeCell ref="D57:D58"/>
    <mergeCell ref="F57:F58"/>
    <mergeCell ref="G57:H57"/>
    <mergeCell ref="G61:H61"/>
    <mergeCell ref="B62:B63"/>
    <mergeCell ref="G62:H62"/>
    <mergeCell ref="C63:C64"/>
    <mergeCell ref="D63:D64"/>
    <mergeCell ref="H63:H64"/>
    <mergeCell ref="B58:B59"/>
    <mergeCell ref="G58:H58"/>
    <mergeCell ref="C59:C60"/>
    <mergeCell ref="N50:N53"/>
    <mergeCell ref="C51:C52"/>
    <mergeCell ref="D51:D52"/>
    <mergeCell ref="P51:R51"/>
    <mergeCell ref="B52:B53"/>
    <mergeCell ref="C53:C54"/>
    <mergeCell ref="D53:D54"/>
    <mergeCell ref="F53:F54"/>
    <mergeCell ref="G53:H53"/>
    <mergeCell ref="B54:B55"/>
    <mergeCell ref="J47:K47"/>
    <mergeCell ref="B48:B49"/>
    <mergeCell ref="J48:K48"/>
    <mergeCell ref="C49:C50"/>
    <mergeCell ref="D49:D50"/>
    <mergeCell ref="F49:F50"/>
    <mergeCell ref="G49:H49"/>
    <mergeCell ref="B50:B51"/>
    <mergeCell ref="G50:H50"/>
    <mergeCell ref="V41:V42"/>
    <mergeCell ref="B42:B43"/>
    <mergeCell ref="G42:H42"/>
    <mergeCell ref="C43:C44"/>
    <mergeCell ref="D43:D44"/>
    <mergeCell ref="K43:K44"/>
    <mergeCell ref="M43:N43"/>
    <mergeCell ref="B44:B45"/>
    <mergeCell ref="C45:C46"/>
    <mergeCell ref="D45:D46"/>
    <mergeCell ref="G30:H30"/>
    <mergeCell ref="C31:C32"/>
    <mergeCell ref="D31:D32"/>
    <mergeCell ref="H31:H32"/>
    <mergeCell ref="F45:F46"/>
    <mergeCell ref="G45:H45"/>
    <mergeCell ref="B46:B47"/>
    <mergeCell ref="G46:H46"/>
    <mergeCell ref="C47:C48"/>
    <mergeCell ref="D47:D48"/>
    <mergeCell ref="H47:H48"/>
    <mergeCell ref="M27:N27"/>
    <mergeCell ref="B28:B29"/>
    <mergeCell ref="C29:C30"/>
    <mergeCell ref="D29:D30"/>
    <mergeCell ref="F29:F30"/>
    <mergeCell ref="G29:H29"/>
    <mergeCell ref="J39:K39"/>
    <mergeCell ref="B40:B41"/>
    <mergeCell ref="T40:U41"/>
    <mergeCell ref="C41:C42"/>
    <mergeCell ref="D41:D42"/>
    <mergeCell ref="F41:F42"/>
    <mergeCell ref="G41:H41"/>
    <mergeCell ref="G37:H37"/>
    <mergeCell ref="B38:B39"/>
    <mergeCell ref="G38:H38"/>
    <mergeCell ref="C39:C40"/>
    <mergeCell ref="D39:D40"/>
    <mergeCell ref="H39:H40"/>
    <mergeCell ref="R34:R37"/>
    <mergeCell ref="T34:U35"/>
    <mergeCell ref="C35:C36"/>
    <mergeCell ref="D35:D36"/>
    <mergeCell ref="B30:B31"/>
    <mergeCell ref="V35:V36"/>
    <mergeCell ref="B36:B37"/>
    <mergeCell ref="T36:U37"/>
    <mergeCell ref="C37:C38"/>
    <mergeCell ref="D37:D38"/>
    <mergeCell ref="F37:F38"/>
    <mergeCell ref="J31:K31"/>
    <mergeCell ref="B32:B33"/>
    <mergeCell ref="J32:K32"/>
    <mergeCell ref="C33:C34"/>
    <mergeCell ref="D33:D34"/>
    <mergeCell ref="F33:F34"/>
    <mergeCell ref="G33:H33"/>
    <mergeCell ref="B34:B35"/>
    <mergeCell ref="G34:H34"/>
    <mergeCell ref="B26:B27"/>
    <mergeCell ref="G26:H26"/>
    <mergeCell ref="P18:R18"/>
    <mergeCell ref="C19:C20"/>
    <mergeCell ref="D19:D20"/>
    <mergeCell ref="B20:B21"/>
    <mergeCell ref="C21:C22"/>
    <mergeCell ref="D21:D22"/>
    <mergeCell ref="F21:F22"/>
    <mergeCell ref="G21:H21"/>
    <mergeCell ref="B22:B23"/>
    <mergeCell ref="G22:H22"/>
    <mergeCell ref="C23:C24"/>
    <mergeCell ref="D23:D24"/>
    <mergeCell ref="H23:H24"/>
    <mergeCell ref="J23:K23"/>
    <mergeCell ref="B24:B25"/>
    <mergeCell ref="C25:C26"/>
    <mergeCell ref="D25:D26"/>
    <mergeCell ref="F25:F26"/>
    <mergeCell ref="G25:H25"/>
    <mergeCell ref="C27:C28"/>
    <mergeCell ref="D27:D28"/>
    <mergeCell ref="K27:K28"/>
    <mergeCell ref="M11:N11"/>
    <mergeCell ref="B12:B13"/>
    <mergeCell ref="C13:C14"/>
    <mergeCell ref="D13:D14"/>
    <mergeCell ref="F13:F14"/>
    <mergeCell ref="G13:H13"/>
    <mergeCell ref="B14:B15"/>
    <mergeCell ref="G14:H14"/>
    <mergeCell ref="C15:C16"/>
    <mergeCell ref="D15:D16"/>
    <mergeCell ref="H15:H16"/>
    <mergeCell ref="J15:K15"/>
    <mergeCell ref="B16:B17"/>
    <mergeCell ref="J16:K16"/>
    <mergeCell ref="C17:C18"/>
    <mergeCell ref="D17:D18"/>
    <mergeCell ref="F17:F18"/>
    <mergeCell ref="G17:H17"/>
    <mergeCell ref="B18:B19"/>
    <mergeCell ref="G18:H18"/>
    <mergeCell ref="N18:N21"/>
    <mergeCell ref="G9:H9"/>
    <mergeCell ref="B10:B11"/>
    <mergeCell ref="G10:H10"/>
    <mergeCell ref="C11:C12"/>
    <mergeCell ref="D11:D12"/>
    <mergeCell ref="K11:K12"/>
    <mergeCell ref="G6:H6"/>
    <mergeCell ref="C7:C8"/>
    <mergeCell ref="D7:D8"/>
    <mergeCell ref="H7:H8"/>
    <mergeCell ref="J7:K7"/>
    <mergeCell ref="B8:B9"/>
    <mergeCell ref="J8:K8"/>
    <mergeCell ref="C9:C10"/>
    <mergeCell ref="D9:D10"/>
    <mergeCell ref="F9:F10"/>
    <mergeCell ref="B1:C1"/>
    <mergeCell ref="D1:R1"/>
    <mergeCell ref="C3:C4"/>
    <mergeCell ref="D3:D4"/>
    <mergeCell ref="B4:B5"/>
    <mergeCell ref="C5:C6"/>
    <mergeCell ref="D5:D6"/>
    <mergeCell ref="F5:F6"/>
    <mergeCell ref="G5:H5"/>
    <mergeCell ref="B6:B7"/>
  </mergeCells>
  <conditionalFormatting sqref="T40:U41 G92:G93">
    <cfRule type="cellIs" dxfId="0" priority="1" operator="equal">
      <formula>0</formula>
    </cfRule>
  </conditionalFormatting>
  <dataValidations count="19">
    <dataValidation type="list" allowBlank="1" showInputMessage="1" showErrorMessage="1" sqref="X103:X104">
      <formula1>$W$101:$W$103</formula1>
      <formula2>0</formula2>
    </dataValidation>
    <dataValidation type="list" allowBlank="1" showInputMessage="1" showErrorMessage="1" sqref="R95 R117">
      <formula1>P116:P118</formula1>
      <formula2>0</formula2>
    </dataValidation>
    <dataValidation type="list" allowBlank="1" showInputMessage="1" showErrorMessage="1" sqref="U109:W109">
      <formula1>$S$112:$S$113</formula1>
      <formula2>0</formula2>
    </dataValidation>
    <dataValidation type="list" allowBlank="1" showInputMessage="1" showErrorMessage="1" sqref="T84:W84">
      <formula1>$S$90:$S$91</formula1>
      <formula2>0</formula2>
    </dataValidation>
    <dataValidation type="list" allowBlank="1" showInputMessage="1" showErrorMessage="1" sqref="Q95">
      <formula1>P91:P92</formula1>
      <formula2>0</formula2>
    </dataValidation>
    <dataValidation type="list" allowBlank="1" showInputMessage="1" showErrorMessage="1" sqref="M80:N80 M102:N102">
      <formula1>L79:L80</formula1>
      <formula2>0</formula2>
    </dataValidation>
    <dataValidation type="list" allowBlank="1" showInputMessage="1" showErrorMessage="1" sqref="J77 J87 J99 Q117">
      <formula1>I75:I76</formula1>
      <formula2>0</formula2>
    </dataValidation>
    <dataValidation type="list" allowBlank="1" showInputMessage="1" showErrorMessage="1" sqref="I5">
      <formula1>$E$5:$E$6</formula1>
      <formula2>0</formula2>
    </dataValidation>
    <dataValidation type="list" allowBlank="1" showInputMessage="1" showErrorMessage="1" sqref="I9">
      <formula1>$E$9:$E$10</formula1>
      <formula2>0</formula2>
    </dataValidation>
    <dataValidation type="list" allowBlank="1" showInputMessage="1" showErrorMessage="1" sqref="P18:S18">
      <formula1>$O$18:$O$19</formula1>
      <formula2>0</formula2>
    </dataValidation>
    <dataValidation type="list" allowBlank="1" showInputMessage="1" showErrorMessage="1" sqref="P51:S51">
      <formula1>$O$51:$O$52</formula1>
      <formula2>0</formula2>
    </dataValidation>
    <dataValidation type="list" allowBlank="1" showInputMessage="1" showErrorMessage="1" sqref="M90:N90">
      <formula1>$L$88:$L$89</formula1>
      <formula2>0</formula2>
    </dataValidation>
    <dataValidation type="list" allowBlank="1" showInputMessage="1" showErrorMessage="1" sqref="M112:N112">
      <formula1>$L$111:$L$112</formula1>
      <formula2>0</formula2>
    </dataValidation>
    <dataValidation type="list" allowBlank="1" showInputMessage="1" showErrorMessage="1" sqref="Y89">
      <formula1>$W$89:$W$90</formula1>
      <formula2>0</formula2>
    </dataValidation>
    <dataValidation type="list" allowBlank="1" showInputMessage="1" showErrorMessage="1" sqref="Y114">
      <formula1>$W$114:$W$115</formula1>
      <formula2>0</formula2>
    </dataValidation>
    <dataValidation type="list" allowBlank="1" showInputMessage="1" showErrorMessage="1" sqref="T34:U35">
      <formula1>$S$35:$S$36</formula1>
      <formula2>0</formula2>
    </dataValidation>
    <dataValidation type="list" allowBlank="1" showInputMessage="1" showErrorMessage="1" sqref="X98:X99">
      <formula1>W101:W102</formula1>
      <formula2>0</formula2>
    </dataValidation>
    <dataValidation type="list" allowBlank="1" showInputMessage="1" showErrorMessage="1" sqref="G5:H5 G9:H9 G13:I13 G17:I17 G21:I21 G25:I25 G29:I29 G33:I33 G37:I37 G41:I41 G45:I45 G49:I49 G53:I53 G57:I57 G61:I61 G65:I65 R85 R107">
      <formula1>E5:E6</formula1>
      <formula2>0</formula2>
    </dataValidation>
    <dataValidation type="list" allowBlank="1" showInputMessage="1" showErrorMessage="1" sqref="J7:L7 M11:O11 J15:L15 J23:L23 M27:O27 J31:L31 J39:L39 M43:O43 J47:L47 J55:L55 M59:O59 J63:L63 P85:Q85 T90 P107:Q107 T112">
      <formula1>I7:I8</formula1>
      <formula2>0</formula2>
    </dataValidation>
  </dataValidations>
  <hyperlinks>
    <hyperlink ref="B1" location="'Ana Sayfa'!A1" display="Baş Dön"/>
  </hyperlinks>
  <printOptions horizontalCentered="1" verticalCentered="1"/>
  <pageMargins left="0" right="0" top="0" bottom="0" header="0.51180555555555496" footer="0.51180555555555496"/>
  <pageSetup paperSize="9" scale="61" firstPageNumber="0" orientation="portrait" horizontalDpi="300" verticalDpi="300" r:id="rId1"/>
  <rowBreaks count="1" manualBreakCount="1">
    <brk id="6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BreakPreview" zoomScale="60" zoomScaleNormal="100" workbookViewId="0">
      <selection activeCell="S8" sqref="S8"/>
    </sheetView>
  </sheetViews>
  <sheetFormatPr defaultRowHeight="15" x14ac:dyDescent="0.25"/>
  <cols>
    <col min="1" max="1" width="9.140625" style="173"/>
    <col min="2" max="13" width="12.7109375" style="173" customWidth="1"/>
    <col min="14" max="16384" width="9.140625" style="175"/>
  </cols>
  <sheetData>
    <row r="1" spans="1:13" ht="16.5" thickBot="1" x14ac:dyDescent="0.3">
      <c r="K1" s="174" t="s">
        <v>180</v>
      </c>
    </row>
    <row r="2" spans="1:13" ht="87.75" customHeight="1" x14ac:dyDescent="0.25">
      <c r="A2" s="176"/>
      <c r="B2" s="177"/>
      <c r="C2" s="177"/>
      <c r="D2" s="268" t="s">
        <v>181</v>
      </c>
      <c r="E2" s="268"/>
      <c r="F2" s="268"/>
      <c r="G2" s="268"/>
      <c r="H2" s="268"/>
      <c r="I2" s="268"/>
      <c r="J2" s="268"/>
      <c r="K2" s="268"/>
      <c r="L2" s="268"/>
      <c r="M2" s="269"/>
    </row>
    <row r="3" spans="1:13" ht="27.75" customHeight="1" thickBot="1" x14ac:dyDescent="0.3">
      <c r="A3" s="178"/>
      <c r="B3" s="179"/>
      <c r="C3" s="179"/>
      <c r="D3" s="270"/>
      <c r="E3" s="270"/>
      <c r="F3" s="270"/>
      <c r="G3" s="270"/>
      <c r="H3" s="270"/>
      <c r="I3" s="270"/>
      <c r="J3" s="270"/>
      <c r="K3" s="270"/>
      <c r="L3" s="270"/>
      <c r="M3" s="271"/>
    </row>
    <row r="4" spans="1:13" ht="31.5" customHeight="1" x14ac:dyDescent="0.25">
      <c r="A4" s="272" t="s">
        <v>182</v>
      </c>
      <c r="B4" s="274" t="s">
        <v>183</v>
      </c>
      <c r="C4" s="274"/>
      <c r="D4" s="274" t="s">
        <v>184</v>
      </c>
      <c r="E4" s="274"/>
      <c r="F4" s="274" t="s">
        <v>185</v>
      </c>
      <c r="G4" s="274"/>
      <c r="H4" s="274" t="s">
        <v>186</v>
      </c>
      <c r="I4" s="274"/>
      <c r="J4" s="274" t="s">
        <v>187</v>
      </c>
      <c r="K4" s="274"/>
      <c r="L4" s="274" t="s">
        <v>188</v>
      </c>
      <c r="M4" s="274"/>
    </row>
    <row r="5" spans="1:13" ht="31.5" customHeight="1" thickBot="1" x14ac:dyDescent="0.3">
      <c r="A5" s="273"/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</row>
    <row r="6" spans="1:13" ht="31.5" customHeight="1" x14ac:dyDescent="0.25">
      <c r="A6" s="293">
        <v>0.41666666666666669</v>
      </c>
      <c r="B6" s="289" t="s">
        <v>123</v>
      </c>
      <c r="C6" s="290"/>
      <c r="D6" s="289" t="s">
        <v>71</v>
      </c>
      <c r="E6" s="290"/>
      <c r="F6" s="295" t="s">
        <v>136</v>
      </c>
      <c r="G6" s="296"/>
      <c r="H6" s="295" t="s">
        <v>87</v>
      </c>
      <c r="I6" s="296"/>
      <c r="J6" s="289" t="s">
        <v>144</v>
      </c>
      <c r="K6" s="290"/>
      <c r="L6" s="289" t="s">
        <v>63</v>
      </c>
      <c r="M6" s="290"/>
    </row>
    <row r="7" spans="1:13" ht="31.5" customHeight="1" x14ac:dyDescent="0.25">
      <c r="A7" s="275"/>
      <c r="B7" s="291" t="s">
        <v>190</v>
      </c>
      <c r="C7" s="292"/>
      <c r="D7" s="291" t="s">
        <v>191</v>
      </c>
      <c r="E7" s="292"/>
      <c r="F7" s="291" t="s">
        <v>192</v>
      </c>
      <c r="G7" s="292"/>
      <c r="H7" s="291" t="s">
        <v>193</v>
      </c>
      <c r="I7" s="292"/>
      <c r="J7" s="291" t="s">
        <v>194</v>
      </c>
      <c r="K7" s="292"/>
      <c r="L7" s="291" t="s">
        <v>195</v>
      </c>
      <c r="M7" s="292"/>
    </row>
    <row r="8" spans="1:13" ht="31.5" customHeight="1" thickBot="1" x14ac:dyDescent="0.3">
      <c r="A8" s="294"/>
      <c r="B8" s="276" t="s">
        <v>157</v>
      </c>
      <c r="C8" s="277"/>
      <c r="D8" s="276" t="s">
        <v>94</v>
      </c>
      <c r="E8" s="277"/>
      <c r="F8" s="276" t="s">
        <v>168</v>
      </c>
      <c r="G8" s="277"/>
      <c r="H8" s="276" t="s">
        <v>86</v>
      </c>
      <c r="I8" s="277"/>
      <c r="J8" s="278" t="s">
        <v>132</v>
      </c>
      <c r="K8" s="279"/>
      <c r="L8" s="276" t="s">
        <v>89</v>
      </c>
      <c r="M8" s="277"/>
    </row>
    <row r="9" spans="1:13" ht="15" customHeight="1" x14ac:dyDescent="0.25">
      <c r="A9" s="280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2"/>
    </row>
    <row r="10" spans="1:13" x14ac:dyDescent="0.25">
      <c r="A10" s="283" t="s">
        <v>196</v>
      </c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5"/>
    </row>
    <row r="11" spans="1:13" x14ac:dyDescent="0.25">
      <c r="A11" s="283"/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5"/>
    </row>
    <row r="12" spans="1:13" ht="99.75" customHeight="1" thickBot="1" x14ac:dyDescent="0.3">
      <c r="A12" s="286"/>
      <c r="B12" s="287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8"/>
    </row>
    <row r="13" spans="1:13" x14ac:dyDescent="0.25">
      <c r="A13" s="180"/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29">
    <mergeCell ref="L8:M8"/>
    <mergeCell ref="A9:M9"/>
    <mergeCell ref="A10:M12"/>
    <mergeCell ref="L6:M6"/>
    <mergeCell ref="B7:C7"/>
    <mergeCell ref="D7:E7"/>
    <mergeCell ref="F7:G7"/>
    <mergeCell ref="H7:I7"/>
    <mergeCell ref="J7:K7"/>
    <mergeCell ref="L7:M7"/>
    <mergeCell ref="A6:A8"/>
    <mergeCell ref="B6:C6"/>
    <mergeCell ref="D6:E6"/>
    <mergeCell ref="F6:G6"/>
    <mergeCell ref="H6:I6"/>
    <mergeCell ref="J6:K6"/>
    <mergeCell ref="B8:C8"/>
    <mergeCell ref="D8:E8"/>
    <mergeCell ref="F8:G8"/>
    <mergeCell ref="H8:I8"/>
    <mergeCell ref="J8:K8"/>
    <mergeCell ref="D2:M3"/>
    <mergeCell ref="A4:A5"/>
    <mergeCell ref="B4:C5"/>
    <mergeCell ref="D4:E5"/>
    <mergeCell ref="F4:G5"/>
    <mergeCell ref="H4:I5"/>
    <mergeCell ref="J4:K5"/>
    <mergeCell ref="L4:M5"/>
  </mergeCells>
  <printOptions horizontalCentered="1" verticalCentered="1"/>
  <pageMargins left="0.25" right="0.25" top="0.75" bottom="0.75" header="0.3" footer="0.3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6"/>
  <sheetViews>
    <sheetView workbookViewId="0">
      <selection activeCell="F6" sqref="F6"/>
    </sheetView>
  </sheetViews>
  <sheetFormatPr defaultRowHeight="12.75" x14ac:dyDescent="0.2"/>
  <cols>
    <col min="2" max="3" width="32.140625" customWidth="1"/>
  </cols>
  <sheetData>
    <row r="1" spans="2:3" ht="27.75" customHeight="1" thickBot="1" x14ac:dyDescent="0.3">
      <c r="B1" s="297" t="s">
        <v>213</v>
      </c>
      <c r="C1" s="298"/>
    </row>
    <row r="2" spans="2:3" ht="13.5" thickBot="1" x14ac:dyDescent="0.25">
      <c r="B2" s="190"/>
      <c r="C2" s="190"/>
    </row>
    <row r="3" spans="2:3" ht="26.25" customHeight="1" thickBot="1" x14ac:dyDescent="0.25">
      <c r="B3" s="191" t="s">
        <v>207</v>
      </c>
      <c r="C3" s="191" t="s">
        <v>157</v>
      </c>
    </row>
    <row r="4" spans="2:3" ht="26.25" customHeight="1" thickBot="1" x14ac:dyDescent="0.25">
      <c r="B4" s="191" t="s">
        <v>201</v>
      </c>
      <c r="C4" s="191" t="s">
        <v>123</v>
      </c>
    </row>
    <row r="5" spans="2:3" ht="26.25" customHeight="1" thickBot="1" x14ac:dyDescent="0.25">
      <c r="B5" s="191" t="s">
        <v>202</v>
      </c>
      <c r="C5" s="191" t="s">
        <v>136</v>
      </c>
    </row>
    <row r="6" spans="2:3" ht="26.25" customHeight="1" thickBot="1" x14ac:dyDescent="0.25">
      <c r="B6" s="191" t="s">
        <v>203</v>
      </c>
      <c r="C6" s="191" t="s">
        <v>168</v>
      </c>
    </row>
    <row r="7" spans="2:3" ht="26.25" customHeight="1" thickBot="1" x14ac:dyDescent="0.25">
      <c r="B7" s="191" t="s">
        <v>204</v>
      </c>
      <c r="C7" s="191" t="s">
        <v>132</v>
      </c>
    </row>
    <row r="8" spans="2:3" ht="26.25" customHeight="1" thickBot="1" x14ac:dyDescent="0.25">
      <c r="B8" s="191" t="s">
        <v>205</v>
      </c>
      <c r="C8" s="191" t="s">
        <v>144</v>
      </c>
    </row>
    <row r="9" spans="2:3" ht="16.5" customHeight="1" thickBot="1" x14ac:dyDescent="0.25">
      <c r="B9" s="192"/>
      <c r="C9" s="192"/>
    </row>
    <row r="10" spans="2:3" ht="26.25" customHeight="1" thickBot="1" x14ac:dyDescent="0.25">
      <c r="B10" s="191" t="s">
        <v>206</v>
      </c>
      <c r="C10" s="191" t="s">
        <v>94</v>
      </c>
    </row>
    <row r="11" spans="2:3" ht="26.25" customHeight="1" thickBot="1" x14ac:dyDescent="0.25">
      <c r="B11" s="191" t="s">
        <v>208</v>
      </c>
      <c r="C11" s="191" t="s">
        <v>71</v>
      </c>
    </row>
    <row r="12" spans="2:3" ht="26.25" customHeight="1" thickBot="1" x14ac:dyDescent="0.25">
      <c r="B12" s="191" t="s">
        <v>209</v>
      </c>
      <c r="C12" s="191" t="s">
        <v>86</v>
      </c>
    </row>
    <row r="13" spans="2:3" ht="26.25" customHeight="1" thickBot="1" x14ac:dyDescent="0.25">
      <c r="B13" s="191" t="s">
        <v>210</v>
      </c>
      <c r="C13" s="191" t="s">
        <v>189</v>
      </c>
    </row>
    <row r="14" spans="2:3" ht="26.25" customHeight="1" thickBot="1" x14ac:dyDescent="0.25">
      <c r="B14" s="191" t="s">
        <v>211</v>
      </c>
      <c r="C14" s="191" t="s">
        <v>63</v>
      </c>
    </row>
    <row r="15" spans="2:3" ht="26.25" customHeight="1" thickBot="1" x14ac:dyDescent="0.25">
      <c r="B15" s="191" t="s">
        <v>212</v>
      </c>
      <c r="C15" s="191" t="s">
        <v>89</v>
      </c>
    </row>
    <row r="16" spans="2:3" x14ac:dyDescent="0.2">
      <c r="B16" s="189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kız 12 yaş</vt:lpstr>
      <vt:lpstr>erkek 12 yaş</vt:lpstr>
      <vt:lpstr>10.06.2022</vt:lpstr>
      <vt:lpstr>sonuçlar</vt:lpstr>
      <vt:lpstr>'10.06.2022'!Yazdırma_Alanı</vt:lpstr>
      <vt:lpstr>'erkek 12 yaş'!Yazdırma_Alanı</vt:lpstr>
      <vt:lpstr>'kız 12 yaş'!Yazdırma_Alanı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Birol Kasapoğlu</dc:creator>
  <dc:description/>
  <cp:lastModifiedBy>acer</cp:lastModifiedBy>
  <cp:revision>11</cp:revision>
  <cp:lastPrinted>2022-06-10T11:29:34Z</cp:lastPrinted>
  <dcterms:created xsi:type="dcterms:W3CDTF">2006-11-03T20:16:46Z</dcterms:created>
  <dcterms:modified xsi:type="dcterms:W3CDTF">2022-06-10T11:33:03Z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