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\Desktop\18 YAŞ TAKIM ŞAMPİYONASI\"/>
    </mc:Choice>
  </mc:AlternateContent>
  <xr:revisionPtr revIDLastSave="0" documentId="13_ncr:1_{C003A8E1-59C1-40D6-AD7A-FCD3D3245014}" xr6:coauthVersionLast="47" xr6:coauthVersionMax="47" xr10:uidLastSave="{00000000-0000-0000-0000-000000000000}"/>
  <bookViews>
    <workbookView xWindow="-120" yWindow="-120" windowWidth="20730" windowHeight="11160" tabRatio="852" activeTab="6" xr2:uid="{00000000-000D-0000-FFFF-FFFF00000000}"/>
  </bookViews>
  <sheets>
    <sheet name="Erkek_Liste" sheetId="13" r:id="rId1"/>
    <sheet name="Kadin_Liste" sheetId="14" r:id="rId2"/>
    <sheet name="Erkek İl" sheetId="6" r:id="rId3"/>
    <sheet name="Kadın İl" sheetId="20" r:id="rId4"/>
    <sheet name="1.Asama_Mac_Programi" sheetId="10" r:id="rId5"/>
    <sheet name="Gruplar_il Erkek " sheetId="17" r:id="rId6"/>
    <sheet name="Gruplar_il Kadın" sheetId="21" r:id="rId7"/>
  </sheets>
  <definedNames>
    <definedName name="_A66000" localSheetId="5">#REF!</definedName>
    <definedName name="_A66000" localSheetId="6">#REF!</definedName>
    <definedName name="_A66000">#REF!</definedName>
    <definedName name="_A66700" localSheetId="5">#REF!</definedName>
    <definedName name="_A66700" localSheetId="6">#REF!</definedName>
    <definedName name="_A66700">#REF!</definedName>
    <definedName name="_A67000" localSheetId="5">#REF!</definedName>
    <definedName name="_A67000" localSheetId="6">#REF!</definedName>
    <definedName name="_A67000">#REF!</definedName>
    <definedName name="_A67001" localSheetId="5">#REF!</definedName>
    <definedName name="_A67001" localSheetId="6">#REF!</definedName>
    <definedName name="_A67001">#REF!</definedName>
    <definedName name="_ERK35" localSheetId="5">#REF!</definedName>
    <definedName name="_ERK35" localSheetId="6">#REF!</definedName>
    <definedName name="_ERK35">#REF!</definedName>
    <definedName name="_ERK45" localSheetId="5">#REF!</definedName>
    <definedName name="_ERK45" localSheetId="6">#REF!</definedName>
    <definedName name="_ERK45">#REF!</definedName>
    <definedName name="_ERK50" localSheetId="5">#REF!</definedName>
    <definedName name="_ERK50" localSheetId="6">#REF!</definedName>
    <definedName name="_ERK50">#REF!</definedName>
    <definedName name="_ERK55" localSheetId="5">#REF!</definedName>
    <definedName name="_ERK55" localSheetId="6">#REF!</definedName>
    <definedName name="_ERK55">#REF!</definedName>
    <definedName name="_ERK60" localSheetId="5">#REF!</definedName>
    <definedName name="_ERK60" localSheetId="6">#REF!</definedName>
    <definedName name="_ERK60">#REF!</definedName>
    <definedName name="_ERK65" localSheetId="5">#REF!</definedName>
    <definedName name="_ERK65" localSheetId="6">#REF!</definedName>
    <definedName name="_ERK65">#REF!</definedName>
    <definedName name="_Order1" hidden="1">255</definedName>
    <definedName name="_xlnm._FilterDatabase" localSheetId="4" hidden="1">'1.Asama_Mac_Programi'!$C$3:$G$252</definedName>
    <definedName name="Adana30K" localSheetId="5">#REF!</definedName>
    <definedName name="Adana30K" localSheetId="6">#REF!</definedName>
    <definedName name="Adana30K">#REF!</definedName>
    <definedName name="Adana30KÇ" localSheetId="5">#REF!</definedName>
    <definedName name="Adana30KÇ" localSheetId="6">#REF!</definedName>
    <definedName name="Adana30KÇ">#REF!</definedName>
    <definedName name="Adana35E" localSheetId="5">#REF!</definedName>
    <definedName name="Adana35E" localSheetId="6">#REF!</definedName>
    <definedName name="Adana35E">#REF!</definedName>
    <definedName name="Adana35EÇ" localSheetId="5">#REF!</definedName>
    <definedName name="Adana35EÇ" localSheetId="6">#REF!</definedName>
    <definedName name="Adana35EÇ">#REF!</definedName>
    <definedName name="Adana40K" localSheetId="5">#REF!</definedName>
    <definedName name="Adana40K" localSheetId="6">#REF!</definedName>
    <definedName name="Adana40K">#REF!</definedName>
    <definedName name="Adana45E" localSheetId="5">#REF!</definedName>
    <definedName name="Adana45E" localSheetId="6">#REF!</definedName>
    <definedName name="Adana45E">#REF!</definedName>
    <definedName name="Adana45EÇ" localSheetId="5">#REF!</definedName>
    <definedName name="Adana45EÇ" localSheetId="6">#REF!</definedName>
    <definedName name="Adana45EÇ">#REF!</definedName>
    <definedName name="Adana50E" localSheetId="5">#REF!</definedName>
    <definedName name="Adana50E" localSheetId="6">#REF!</definedName>
    <definedName name="Adana50E">#REF!</definedName>
    <definedName name="Adana50EÇ" localSheetId="5">#REF!</definedName>
    <definedName name="Adana50EÇ" localSheetId="6">#REF!</definedName>
    <definedName name="Adana50EÇ">#REF!</definedName>
    <definedName name="Adana55E" localSheetId="5">#REF!</definedName>
    <definedName name="Adana55E" localSheetId="6">#REF!</definedName>
    <definedName name="Adana55E">#REF!</definedName>
    <definedName name="AdanaA40K" localSheetId="5">#REF!</definedName>
    <definedName name="AdanaA40K" localSheetId="6">#REF!</definedName>
    <definedName name="AdanaA40K">#REF!</definedName>
    <definedName name="AdanaA40KÇ" localSheetId="5">#REF!</definedName>
    <definedName name="AdanaA40KÇ" localSheetId="6">#REF!</definedName>
    <definedName name="AdanaA40KÇ">#REF!</definedName>
    <definedName name="AdanaB40K" localSheetId="5">#REF!</definedName>
    <definedName name="AdanaB40K" localSheetId="6">#REF!</definedName>
    <definedName name="AdanaB40K">#REF!</definedName>
    <definedName name="AdanaB40KÇ" localSheetId="5">#REF!</definedName>
    <definedName name="AdanaB40KÇ" localSheetId="6">#REF!</definedName>
    <definedName name="AdanaB40KÇ">#REF!</definedName>
    <definedName name="AdanaC40K" localSheetId="5">#REF!</definedName>
    <definedName name="AdanaC40K" localSheetId="6">#REF!</definedName>
    <definedName name="AdanaC40K">#REF!</definedName>
    <definedName name="AdanaC40KÇ" localSheetId="5">#REF!</definedName>
    <definedName name="AdanaC40KÇ" localSheetId="6">#REF!</definedName>
    <definedName name="AdanaC40KÇ">#REF!</definedName>
    <definedName name="Altınceylan30K" localSheetId="5">#REF!</definedName>
    <definedName name="Altınceylan30K" localSheetId="6">#REF!</definedName>
    <definedName name="Altınceylan30K">#REF!</definedName>
    <definedName name="ATA40K" localSheetId="5">#REF!</definedName>
    <definedName name="ATA40K" localSheetId="6">#REF!</definedName>
    <definedName name="ATA40K">#REF!</definedName>
    <definedName name="ATİK35E" localSheetId="5">#REF!</definedName>
    <definedName name="ATİK35E" localSheetId="6">#REF!</definedName>
    <definedName name="ATİK35E">#REF!</definedName>
    <definedName name="ATİK35EÇ" localSheetId="5">#REF!</definedName>
    <definedName name="ATİK35EÇ" localSheetId="6">#REF!</definedName>
    <definedName name="ATİK35EÇ">#REF!</definedName>
    <definedName name="ATİK40K" localSheetId="5">#REF!</definedName>
    <definedName name="ATİK40K" localSheetId="6">#REF!</definedName>
    <definedName name="ATİK40K">#REF!</definedName>
    <definedName name="ATİK40KÇ" localSheetId="5">#REF!</definedName>
    <definedName name="ATİK40KÇ" localSheetId="6">#REF!</definedName>
    <definedName name="ATİK40KÇ">#REF!</definedName>
    <definedName name="ATİK45E" localSheetId="5">#REF!</definedName>
    <definedName name="ATİK45E" localSheetId="6">#REF!</definedName>
    <definedName name="ATİK45E">#REF!</definedName>
    <definedName name="ATİK50E" localSheetId="5">#REF!</definedName>
    <definedName name="ATİK50E" localSheetId="6">#REF!</definedName>
    <definedName name="ATİK50E">#REF!</definedName>
    <definedName name="ATİK50EÇ" localSheetId="5">#REF!</definedName>
    <definedName name="ATİK50EÇ" localSheetId="6">#REF!</definedName>
    <definedName name="ATİK50EÇ">#REF!</definedName>
    <definedName name="ATİK50K" localSheetId="5">#REF!</definedName>
    <definedName name="ATİK50K" localSheetId="6">#REF!</definedName>
    <definedName name="ATİK50K">#REF!</definedName>
    <definedName name="ATİK50KÇ" localSheetId="5">#REF!</definedName>
    <definedName name="ATİK50KÇ" localSheetId="6">#REF!</definedName>
    <definedName name="ATİK50KÇ">#REF!</definedName>
    <definedName name="ATİK55E" localSheetId="5">#REF!</definedName>
    <definedName name="ATİK55E" localSheetId="6">#REF!</definedName>
    <definedName name="ATİK55E">#REF!</definedName>
    <definedName name="ATİK65E" localSheetId="5">#REF!</definedName>
    <definedName name="ATİK65E" localSheetId="6">#REF!</definedName>
    <definedName name="ATİK65E">#REF!</definedName>
    <definedName name="ATİK65EÇ" localSheetId="5">#REF!</definedName>
    <definedName name="ATİK65EÇ" localSheetId="6">#REF!</definedName>
    <definedName name="ATİK65EÇ">#REF!</definedName>
    <definedName name="ATK45E" localSheetId="5">#REF!</definedName>
    <definedName name="ATK45E" localSheetId="6">#REF!</definedName>
    <definedName name="ATK45E">#REF!</definedName>
    <definedName name="ATK50K" localSheetId="5">#REF!</definedName>
    <definedName name="ATK50K" localSheetId="6">#REF!</definedName>
    <definedName name="ATK50K">#REF!</definedName>
    <definedName name="ATK50KÇ" localSheetId="5">#REF!</definedName>
    <definedName name="ATK50KÇ" localSheetId="6">#REF!</definedName>
    <definedName name="ATK50KÇ">#REF!</definedName>
    <definedName name="ATK60E" localSheetId="5">#REF!</definedName>
    <definedName name="ATK60E" localSheetId="6">#REF!</definedName>
    <definedName name="ATK60E">#REF!</definedName>
    <definedName name="ATK60EÇ" localSheetId="5">#REF!</definedName>
    <definedName name="ATK60EÇ" localSheetId="6">#REF!</definedName>
    <definedName name="ATK60EÇ">#REF!</definedName>
    <definedName name="ATŞK45E" localSheetId="5">#REF!</definedName>
    <definedName name="ATŞK45E" localSheetId="6">#REF!</definedName>
    <definedName name="ATŞK45E">#REF!</definedName>
    <definedName name="B.Köy50K" localSheetId="5">#REF!</definedName>
    <definedName name="B.Köy50K" localSheetId="6">#REF!</definedName>
    <definedName name="B.Köy50K">#REF!</definedName>
    <definedName name="Bahçeşehir35E" localSheetId="5">#REF!</definedName>
    <definedName name="Bahçeşehir35E" localSheetId="6">#REF!</definedName>
    <definedName name="Bahçeşehir35E">#REF!</definedName>
    <definedName name="Bahçeşehir35EÇ" localSheetId="5">#REF!</definedName>
    <definedName name="Bahçeşehir35EÇ" localSheetId="6">#REF!</definedName>
    <definedName name="Bahçeşehir35EÇ">#REF!</definedName>
    <definedName name="Bahçeşehir45E" localSheetId="5">#REF!</definedName>
    <definedName name="Bahçeşehir45E" localSheetId="6">#REF!</definedName>
    <definedName name="Bahçeşehir45E">#REF!</definedName>
    <definedName name="Bahçeşehir45EÇ" localSheetId="5">#REF!</definedName>
    <definedName name="Bahçeşehir45EÇ" localSheetId="6">#REF!</definedName>
    <definedName name="Bahçeşehir45EÇ">#REF!</definedName>
    <definedName name="BATİK35E" localSheetId="5">#REF!</definedName>
    <definedName name="BATİK35E" localSheetId="6">#REF!</definedName>
    <definedName name="BATİK35E">#REF!</definedName>
    <definedName name="BATİK35EÇ" localSheetId="5">#REF!</definedName>
    <definedName name="BATİK35EÇ" localSheetId="6">#REF!</definedName>
    <definedName name="BATİK35EÇ">#REF!</definedName>
    <definedName name="BAYAN30" localSheetId="5">#REF!</definedName>
    <definedName name="BAYAN30" localSheetId="6">#REF!</definedName>
    <definedName name="BAYAN30">#REF!</definedName>
    <definedName name="BAYAN40" localSheetId="5">#REF!</definedName>
    <definedName name="BAYAN40" localSheetId="6">#REF!</definedName>
    <definedName name="BAYAN40">#REF!</definedName>
    <definedName name="BAYAN50" localSheetId="5">#REF!</definedName>
    <definedName name="BAYAN50" localSheetId="6">#REF!</definedName>
    <definedName name="BAYAN50">#REF!</definedName>
    <definedName name="BodrumGolf40K" localSheetId="5">#REF!</definedName>
    <definedName name="BodrumGolf40K" localSheetId="6">#REF!</definedName>
    <definedName name="BodrumGolf40K">#REF!</definedName>
    <definedName name="BodrumGolf40KÇ" localSheetId="5">#REF!</definedName>
    <definedName name="BodrumGolf40KÇ" localSheetId="6">#REF!</definedName>
    <definedName name="BodrumGolf40KÇ">#REF!</definedName>
    <definedName name="BodrumGolf60E" localSheetId="5">#REF!</definedName>
    <definedName name="BodrumGolf60E" localSheetId="6">#REF!</definedName>
    <definedName name="BodrumGolf60E">#REF!</definedName>
    <definedName name="BodrumGolf60EÇ" localSheetId="5">#REF!</definedName>
    <definedName name="BodrumGolf60EÇ" localSheetId="6">#REF!</definedName>
    <definedName name="BodrumGolf60EÇ">#REF!</definedName>
    <definedName name="BodrumTA45E" localSheetId="5">#REF!</definedName>
    <definedName name="BodrumTA45E" localSheetId="6">#REF!</definedName>
    <definedName name="BodrumTA45E">#REF!</definedName>
    <definedName name="BodrumTA45EÇ" localSheetId="5">#REF!</definedName>
    <definedName name="BodrumTA45EÇ" localSheetId="6">#REF!</definedName>
    <definedName name="BodrumTA45EÇ">#REF!</definedName>
    <definedName name="Bursa35E" localSheetId="5">#REF!</definedName>
    <definedName name="Bursa35E" localSheetId="6">#REF!</definedName>
    <definedName name="Bursa35E">#REF!</definedName>
    <definedName name="Bursa35EÇ" localSheetId="5">#REF!</definedName>
    <definedName name="Bursa35EÇ" localSheetId="6">#REF!</definedName>
    <definedName name="Bursa35EÇ">#REF!</definedName>
    <definedName name="Bursa45E" localSheetId="5">#REF!</definedName>
    <definedName name="Bursa45E" localSheetId="6">#REF!</definedName>
    <definedName name="Bursa45E">#REF!</definedName>
    <definedName name="Bursa45EÇ" localSheetId="5">#REF!</definedName>
    <definedName name="Bursa45EÇ" localSheetId="6">#REF!</definedName>
    <definedName name="Bursa45EÇ">#REF!</definedName>
    <definedName name="C.Sporıum30K" localSheetId="5">#REF!</definedName>
    <definedName name="C.Sporıum30K" localSheetId="6">#REF!</definedName>
    <definedName name="C.Sporıum30K">#REF!</definedName>
    <definedName name="C.Sporıum40K" localSheetId="5">#REF!</definedName>
    <definedName name="C.Sporıum40K" localSheetId="6">#REF!</definedName>
    <definedName name="C.Sporıum40K">#REF!</definedName>
    <definedName name="C.Sporıum50K" localSheetId="5">#REF!</definedName>
    <definedName name="C.Sporıum50K" localSheetId="6">#REF!</definedName>
    <definedName name="C.Sporıum50K">#REF!</definedName>
    <definedName name="C.Sporium35E" localSheetId="5">#REF!</definedName>
    <definedName name="C.Sporium35E" localSheetId="6">#REF!</definedName>
    <definedName name="C.Sporium35E">#REF!</definedName>
    <definedName name="C.Sporium45E" localSheetId="5">#REF!</definedName>
    <definedName name="C.Sporium45E" localSheetId="6">#REF!</definedName>
    <definedName name="C.Sporium45E">#REF!</definedName>
    <definedName name="C.Sporium55E" localSheetId="5">#REF!</definedName>
    <definedName name="C.Sporium55E" localSheetId="6">#REF!</definedName>
    <definedName name="C.Sporium55E">#REF!</definedName>
    <definedName name="C.Sporium65E" localSheetId="5">#REF!</definedName>
    <definedName name="C.Sporium65E" localSheetId="6">#REF!</definedName>
    <definedName name="C.Sporium65E">#REF!</definedName>
    <definedName name="DSİ.NİL.1E" localSheetId="5">#REF!</definedName>
    <definedName name="DSİ.NİL.1E" localSheetId="6">#REF!</definedName>
    <definedName name="DSİ.NİL.1E">#REF!</definedName>
    <definedName name="DSİ.NİL.2.35" localSheetId="5">#REF!</definedName>
    <definedName name="DSİ.NİL.2.35" localSheetId="6">#REF!</definedName>
    <definedName name="DSİ.NİL.2.35">#REF!</definedName>
    <definedName name="DSİ.NİL235E" localSheetId="5">#REF!</definedName>
    <definedName name="DSİ.NİL235E" localSheetId="6">#REF!</definedName>
    <definedName name="DSİ.NİL235E">#REF!</definedName>
    <definedName name="DSİ.Nil35E" localSheetId="5">#REF!</definedName>
    <definedName name="DSİ.Nil35E" localSheetId="6">#REF!</definedName>
    <definedName name="DSİ.Nil35E">#REF!</definedName>
    <definedName name="ETV30K" localSheetId="5">#REF!</definedName>
    <definedName name="ETV30K" localSheetId="6">#REF!</definedName>
    <definedName name="ETV30K">#REF!</definedName>
    <definedName name="ETV30KÇ" localSheetId="5">#REF!</definedName>
    <definedName name="ETV30KÇ" localSheetId="6">#REF!</definedName>
    <definedName name="ETV30KÇ">#REF!</definedName>
    <definedName name="ETV35E" localSheetId="5">#REF!</definedName>
    <definedName name="ETV35E" localSheetId="6">#REF!</definedName>
    <definedName name="ETV35E">#REF!</definedName>
    <definedName name="ETV40K" localSheetId="5">#REF!</definedName>
    <definedName name="ETV40K" localSheetId="6">#REF!</definedName>
    <definedName name="ETV40K">#REF!</definedName>
    <definedName name="ETV45E" localSheetId="5">#REF!</definedName>
    <definedName name="ETV45E" localSheetId="6">#REF!</definedName>
    <definedName name="ETV45E">#REF!</definedName>
    <definedName name="ETV45EÇ" localSheetId="5">#REF!</definedName>
    <definedName name="ETV45EÇ" localSheetId="6">#REF!</definedName>
    <definedName name="ETV45EÇ">#REF!</definedName>
    <definedName name="GATİK35E" localSheetId="5">#REF!</definedName>
    <definedName name="GATİK35E" localSheetId="6">#REF!</definedName>
    <definedName name="GATİK35E">#REF!</definedName>
    <definedName name="GATİK35EÇ" localSheetId="5">#REF!</definedName>
    <definedName name="GATİK35EÇ" localSheetId="6">#REF!</definedName>
    <definedName name="GATİK35EÇ">#REF!</definedName>
    <definedName name="GATİK40K" localSheetId="5">#REF!</definedName>
    <definedName name="GATİK40K" localSheetId="6">#REF!</definedName>
    <definedName name="GATİK40K">#REF!</definedName>
    <definedName name="GATİK40KÇ" localSheetId="5">#REF!</definedName>
    <definedName name="GATİK40KÇ" localSheetId="6">#REF!</definedName>
    <definedName name="GATİK40KÇ">#REF!</definedName>
    <definedName name="GATİK45E" localSheetId="5">#REF!</definedName>
    <definedName name="GATİK45E" localSheetId="6">#REF!</definedName>
    <definedName name="GATİK45E">#REF!</definedName>
    <definedName name="GATİK45EÇ" localSheetId="5">#REF!</definedName>
    <definedName name="GATİK45EÇ" localSheetId="6">#REF!</definedName>
    <definedName name="GATİK45EÇ">#REF!</definedName>
    <definedName name="Hillside30K" localSheetId="5">#REF!</definedName>
    <definedName name="Hillside30K" localSheetId="6">#REF!</definedName>
    <definedName name="Hillside30K">#REF!</definedName>
    <definedName name="Hillside30KÇ" localSheetId="5">#REF!</definedName>
    <definedName name="Hillside30KÇ" localSheetId="6">#REF!</definedName>
    <definedName name="Hillside30KÇ">#REF!</definedName>
    <definedName name="Hillside35E" localSheetId="5">#REF!</definedName>
    <definedName name="Hillside35E" localSheetId="6">#REF!</definedName>
    <definedName name="Hillside35E">#REF!</definedName>
    <definedName name="Hillside40K" localSheetId="5">#REF!</definedName>
    <definedName name="Hillside40K" localSheetId="6">#REF!</definedName>
    <definedName name="Hillside40K">#REF!</definedName>
    <definedName name="Hillside40KA" localSheetId="5">#REF!</definedName>
    <definedName name="Hillside40KA" localSheetId="6">#REF!</definedName>
    <definedName name="Hillside40KA">#REF!</definedName>
    <definedName name="Hillside40KB" localSheetId="5">#REF!</definedName>
    <definedName name="Hillside40KB" localSheetId="6">#REF!</definedName>
    <definedName name="Hillside40KB">#REF!</definedName>
    <definedName name="Hillside40KÇ" localSheetId="5">#REF!</definedName>
    <definedName name="Hillside40KÇ" localSheetId="6">#REF!</definedName>
    <definedName name="Hillside40KÇ">#REF!</definedName>
    <definedName name="Hillside50K" localSheetId="5">#REF!</definedName>
    <definedName name="Hillside50K" localSheetId="6">#REF!</definedName>
    <definedName name="Hillside50K">#REF!</definedName>
    <definedName name="Hillside50KÇ" localSheetId="5">#REF!</definedName>
    <definedName name="Hillside50KÇ" localSheetId="6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5">#REF!</definedName>
    <definedName name="ITK30K" localSheetId="6">#REF!</definedName>
    <definedName name="ITK30K">#REF!</definedName>
    <definedName name="İTK30K" localSheetId="5">#REF!</definedName>
    <definedName name="İTK30K" localSheetId="6">#REF!</definedName>
    <definedName name="İTK30K">#REF!</definedName>
    <definedName name="İTK30KÇ" localSheetId="5">#REF!</definedName>
    <definedName name="İTK30KÇ" localSheetId="6">#REF!</definedName>
    <definedName name="İTK30KÇ">#REF!</definedName>
    <definedName name="İzmit35E" localSheetId="5">#REF!</definedName>
    <definedName name="İzmit35E" localSheetId="6">#REF!</definedName>
    <definedName name="İzmit35E">#REF!</definedName>
    <definedName name="İzmit40K" localSheetId="5">#REF!</definedName>
    <definedName name="İzmit40K" localSheetId="6">#REF!</definedName>
    <definedName name="İzmit40K">#REF!</definedName>
    <definedName name="İzmit40KÇ" localSheetId="5">#REF!</definedName>
    <definedName name="İzmit40KÇ" localSheetId="6">#REF!</definedName>
    <definedName name="İzmit40KÇ">#REF!</definedName>
    <definedName name="İzmit50E" localSheetId="5">#REF!</definedName>
    <definedName name="İzmit50E" localSheetId="6">#REF!</definedName>
    <definedName name="İzmit50E">#REF!</definedName>
    <definedName name="İzmit50EÇ" localSheetId="5">#REF!</definedName>
    <definedName name="İzmit50EÇ" localSheetId="6">#REF!</definedName>
    <definedName name="İzmit50EÇ">#REF!</definedName>
    <definedName name="İzmit55E" localSheetId="5">#REF!</definedName>
    <definedName name="İzmit55E" localSheetId="6">#REF!</definedName>
    <definedName name="İzmit55E">#REF!</definedName>
    <definedName name="İzmit55EÇ" localSheetId="5">#REF!</definedName>
    <definedName name="İzmit55EÇ" localSheetId="6">#REF!</definedName>
    <definedName name="İzmit55EÇ">#REF!</definedName>
    <definedName name="İztik40K" localSheetId="5">#REF!</definedName>
    <definedName name="İztik40K" localSheetId="6">#REF!</definedName>
    <definedName name="İztik40K">#REF!</definedName>
    <definedName name="İztik40KÇ" localSheetId="5">#REF!</definedName>
    <definedName name="İztik40KÇ" localSheetId="6">#REF!</definedName>
    <definedName name="İztik40KÇ">#REF!</definedName>
    <definedName name="KTK35E" localSheetId="5">#REF!</definedName>
    <definedName name="KTK35E" localSheetId="6">#REF!</definedName>
    <definedName name="KTK35E">#REF!</definedName>
    <definedName name="KTK35EÇ" localSheetId="5">#REF!</definedName>
    <definedName name="KTK35EÇ" localSheetId="6">#REF!</definedName>
    <definedName name="KTK35EÇ">#REF!</definedName>
    <definedName name="KTK40K" localSheetId="5">#REF!</definedName>
    <definedName name="KTK40K" localSheetId="6">#REF!</definedName>
    <definedName name="KTK40K">#REF!</definedName>
    <definedName name="KTK45E" localSheetId="5">#REF!</definedName>
    <definedName name="KTK45E" localSheetId="6">#REF!</definedName>
    <definedName name="KTK45E">#REF!</definedName>
    <definedName name="KTK45EÇ" localSheetId="5">#REF!</definedName>
    <definedName name="KTK45EÇ" localSheetId="6">#REF!</definedName>
    <definedName name="KTK45EÇ">#REF!</definedName>
    <definedName name="KTK50K" localSheetId="5">#REF!</definedName>
    <definedName name="KTK50K" localSheetId="6">#REF!</definedName>
    <definedName name="KTK50K">#REF!</definedName>
    <definedName name="KTK50KÇ" localSheetId="5">#REF!</definedName>
    <definedName name="KTK50KÇ" localSheetId="6">#REF!</definedName>
    <definedName name="KTK50KÇ">#REF!</definedName>
    <definedName name="KTK55E" localSheetId="5">#REF!</definedName>
    <definedName name="KTK55E" localSheetId="6">#REF!</definedName>
    <definedName name="KTK55E">#REF!</definedName>
    <definedName name="KTK55EÇ" localSheetId="5">#REF!</definedName>
    <definedName name="KTK55EÇ" localSheetId="6">#REF!</definedName>
    <definedName name="KTK55EÇ">#REF!</definedName>
    <definedName name="KTK60E" localSheetId="5">#REF!</definedName>
    <definedName name="KTK60E" localSheetId="6">#REF!</definedName>
    <definedName name="KTK60E">#REF!</definedName>
    <definedName name="KTK60EÇ" localSheetId="5">#REF!</definedName>
    <definedName name="KTK60EÇ" localSheetId="6">#REF!</definedName>
    <definedName name="KTK60EÇ">#REF!</definedName>
    <definedName name="KTKA40K" localSheetId="5">#REF!</definedName>
    <definedName name="KTKA40K" localSheetId="6">#REF!</definedName>
    <definedName name="KTKA40K">#REF!</definedName>
    <definedName name="KTKA40KÇ" localSheetId="5">#REF!</definedName>
    <definedName name="KTKA40KÇ" localSheetId="6">#REF!</definedName>
    <definedName name="KTKA40KÇ">#REF!</definedName>
    <definedName name="KTKB40K" localSheetId="5">#REF!</definedName>
    <definedName name="KTKB40K" localSheetId="6">#REF!</definedName>
    <definedName name="KTKB40K">#REF!</definedName>
    <definedName name="KTKB40KÇ" localSheetId="5">#REF!</definedName>
    <definedName name="KTKB40KÇ" localSheetId="6">#REF!</definedName>
    <definedName name="KTKB40KÇ">#REF!</definedName>
    <definedName name="LEVENT35E" localSheetId="5">#REF!</definedName>
    <definedName name="LEVENT35E" localSheetId="6">#REF!</definedName>
    <definedName name="LEVENT35E">#REF!</definedName>
    <definedName name="LEVENT35EÇ" localSheetId="5">#REF!</definedName>
    <definedName name="LEVENT35EÇ" localSheetId="6">#REF!</definedName>
    <definedName name="LEVENT35EÇ">#REF!</definedName>
    <definedName name="Levent40K" localSheetId="5">#REF!</definedName>
    <definedName name="Levent40K" localSheetId="6">#REF!</definedName>
    <definedName name="Levent40K">#REF!</definedName>
    <definedName name="Levent40KÇ" localSheetId="5">#REF!</definedName>
    <definedName name="Levent40KÇ" localSheetId="6">#REF!</definedName>
    <definedName name="Levent40KÇ">#REF!</definedName>
    <definedName name="Levent45E" localSheetId="5">#REF!</definedName>
    <definedName name="Levent45E" localSheetId="6">#REF!</definedName>
    <definedName name="Levent45E">#REF!</definedName>
    <definedName name="Levent45EÇ" localSheetId="5">#REF!</definedName>
    <definedName name="Levent45EÇ" localSheetId="6">#REF!</definedName>
    <definedName name="Levent45EÇ">#REF!</definedName>
    <definedName name="Levent50K" localSheetId="5">#REF!</definedName>
    <definedName name="Levent50K" localSheetId="6">#REF!</definedName>
    <definedName name="Levent50K">#REF!</definedName>
    <definedName name="Levent50KÇ" localSheetId="5">#REF!</definedName>
    <definedName name="Levent50KÇ" localSheetId="6">#REF!</definedName>
    <definedName name="Levent50KÇ">#REF!</definedName>
    <definedName name="Levent55E" localSheetId="5">#REF!</definedName>
    <definedName name="Levent55E" localSheetId="6">#REF!</definedName>
    <definedName name="Levent55E">#REF!</definedName>
    <definedName name="Levent55EÇ" localSheetId="5">#REF!</definedName>
    <definedName name="Levent55EÇ" localSheetId="6">#REF!</definedName>
    <definedName name="Levent55EÇ">#REF!</definedName>
    <definedName name="Levent65E" localSheetId="5">#REF!</definedName>
    <definedName name="Levent65E" localSheetId="6">#REF!</definedName>
    <definedName name="Levent65E">#REF!</definedName>
    <definedName name="Levent65EÇ" localSheetId="5">#REF!</definedName>
    <definedName name="Levent65EÇ" localSheetId="6">#REF!</definedName>
    <definedName name="Levent65EÇ">#REF!</definedName>
    <definedName name="Lvent55E" localSheetId="5">#REF!</definedName>
    <definedName name="Lvent55E" localSheetId="6">#REF!</definedName>
    <definedName name="Lvent55E">#REF!</definedName>
    <definedName name="Manavgat30K" localSheetId="5">#REF!</definedName>
    <definedName name="Manavgat30K" localSheetId="6">#REF!</definedName>
    <definedName name="Manavgat30K">#REF!</definedName>
    <definedName name="Manavgat30KÇ" localSheetId="5">#REF!</definedName>
    <definedName name="Manavgat30KÇ" localSheetId="6">#REF!</definedName>
    <definedName name="Manavgat30KÇ">#REF!</definedName>
    <definedName name="Manavgat35E" localSheetId="5">#REF!</definedName>
    <definedName name="Manavgat35E" localSheetId="6">#REF!</definedName>
    <definedName name="Manavgat35E">#REF!</definedName>
    <definedName name="Manavgat35EÇ" localSheetId="5">#REF!</definedName>
    <definedName name="Manavgat35EÇ" localSheetId="6">#REF!</definedName>
    <definedName name="Manavgat35EÇ">#REF!</definedName>
    <definedName name="Manavgat40K" localSheetId="5">#REF!</definedName>
    <definedName name="Manavgat40K" localSheetId="6">#REF!</definedName>
    <definedName name="Manavgat40K">#REF!</definedName>
    <definedName name="Manavgat40KÇ" localSheetId="5">#REF!</definedName>
    <definedName name="Manavgat40KÇ" localSheetId="6">#REF!</definedName>
    <definedName name="Manavgat40KÇ">#REF!</definedName>
    <definedName name="Manavgat45E" localSheetId="5">#REF!</definedName>
    <definedName name="Manavgat45E" localSheetId="6">#REF!</definedName>
    <definedName name="Manavgat45E">#REF!</definedName>
    <definedName name="Manavgat45EÇ" localSheetId="5">#REF!</definedName>
    <definedName name="Manavgat45EÇ" localSheetId="6">#REF!</definedName>
    <definedName name="Manavgat45EÇ">#REF!</definedName>
    <definedName name="Mavi30K" localSheetId="5">#REF!</definedName>
    <definedName name="Mavi30K" localSheetId="6">#REF!</definedName>
    <definedName name="Mavi30K">#REF!</definedName>
    <definedName name="Mavi30KÇ" localSheetId="5">#REF!</definedName>
    <definedName name="Mavi30KÇ" localSheetId="6">#REF!</definedName>
    <definedName name="Mavi30KÇ">#REF!</definedName>
    <definedName name="Mavi40K" localSheetId="5">#REF!</definedName>
    <definedName name="Mavi40K" localSheetId="6">#REF!</definedName>
    <definedName name="Mavi40K">#REF!</definedName>
    <definedName name="Mavi40KÇ" localSheetId="5">#REF!</definedName>
    <definedName name="Mavi40KÇ" localSheetId="6">#REF!</definedName>
    <definedName name="Mavi40KÇ">#REF!</definedName>
    <definedName name="Mavi45E" localSheetId="5">#REF!</definedName>
    <definedName name="Mavi45E" localSheetId="6">#REF!</definedName>
    <definedName name="Mavi45E">#REF!</definedName>
    <definedName name="Mavi45EÇ" localSheetId="5">#REF!</definedName>
    <definedName name="Mavi45EÇ" localSheetId="6">#REF!</definedName>
    <definedName name="Mavi45EÇ">#REF!</definedName>
    <definedName name="Mavi50K" localSheetId="5">#REF!</definedName>
    <definedName name="Mavi50K" localSheetId="6">#REF!</definedName>
    <definedName name="Mavi50K">#REF!</definedName>
    <definedName name="Mavi50KÇ" localSheetId="5">#REF!</definedName>
    <definedName name="Mavi50KÇ" localSheetId="6">#REF!</definedName>
    <definedName name="Mavi50KÇ">#REF!</definedName>
    <definedName name="Mersin45E" localSheetId="5">#REF!</definedName>
    <definedName name="Mersin45E" localSheetId="6">#REF!</definedName>
    <definedName name="Mersin45E">#REF!</definedName>
    <definedName name="Mersin50E" localSheetId="5">#REF!</definedName>
    <definedName name="Mersin50E" localSheetId="6">#REF!</definedName>
    <definedName name="Mersin50E">#REF!</definedName>
    <definedName name="METİK30K" localSheetId="5">#REF!</definedName>
    <definedName name="METİK30K" localSheetId="6">#REF!</definedName>
    <definedName name="METİK30K">#REF!</definedName>
    <definedName name="METİK30KÇ" localSheetId="5">#REF!</definedName>
    <definedName name="METİK30KÇ" localSheetId="6">#REF!</definedName>
    <definedName name="METİK30KÇ">#REF!</definedName>
    <definedName name="METİK40K" localSheetId="5">#REF!</definedName>
    <definedName name="METİK40K" localSheetId="6">#REF!</definedName>
    <definedName name="METİK40K">#REF!</definedName>
    <definedName name="METİK40KÇ" localSheetId="5">#REF!</definedName>
    <definedName name="METİK40KÇ" localSheetId="6">#REF!</definedName>
    <definedName name="METİK40KÇ">#REF!</definedName>
    <definedName name="METİK45E" localSheetId="5">#REF!</definedName>
    <definedName name="METİK45E" localSheetId="6">#REF!</definedName>
    <definedName name="METİK45E">#REF!</definedName>
    <definedName name="METİK45EÇ" localSheetId="5">#REF!</definedName>
    <definedName name="METİK45EÇ" localSheetId="6">#REF!</definedName>
    <definedName name="METİK45EÇ">#REF!</definedName>
    <definedName name="METİK50E" localSheetId="5">#REF!</definedName>
    <definedName name="METİK50E" localSheetId="6">#REF!</definedName>
    <definedName name="METİK50E">#REF!</definedName>
    <definedName name="METİK50EÇ" localSheetId="5">#REF!</definedName>
    <definedName name="METİK50EÇ" localSheetId="6">#REF!</definedName>
    <definedName name="METİK50EÇ">#REF!</definedName>
    <definedName name="Moda35E" localSheetId="5">#REF!</definedName>
    <definedName name="Moda35E" localSheetId="6">#REF!</definedName>
    <definedName name="Moda35E">#REF!</definedName>
    <definedName name="Moda35EÇ" localSheetId="5">#REF!</definedName>
    <definedName name="Moda35EÇ" localSheetId="6">#REF!</definedName>
    <definedName name="Moda35EÇ">#REF!</definedName>
    <definedName name="Moda55E" localSheetId="5">#REF!</definedName>
    <definedName name="Moda55E" localSheetId="6">#REF!</definedName>
    <definedName name="Moda55E">#REF!</definedName>
    <definedName name="Moda55EÇ" localSheetId="5">#REF!</definedName>
    <definedName name="Moda55EÇ" localSheetId="6">#REF!</definedName>
    <definedName name="Moda55EÇ">#REF!</definedName>
    <definedName name="MODA55EYENİ" localSheetId="5">#REF!</definedName>
    <definedName name="MODA55EYENİ" localSheetId="6">#REF!</definedName>
    <definedName name="MODA55EYENİ">#REF!</definedName>
    <definedName name="Patek30KA" localSheetId="5">#REF!</definedName>
    <definedName name="Patek30KA" localSheetId="6">#REF!</definedName>
    <definedName name="Patek30KA">#REF!</definedName>
    <definedName name="Patek30KB" localSheetId="5">#REF!</definedName>
    <definedName name="Patek30KB" localSheetId="6">#REF!</definedName>
    <definedName name="Patek30KB">#REF!</definedName>
    <definedName name="Patek45E" localSheetId="5">#REF!</definedName>
    <definedName name="Patek45E" localSheetId="6">#REF!</definedName>
    <definedName name="Patek45E">#REF!</definedName>
    <definedName name="Patek50K" localSheetId="5">#REF!</definedName>
    <definedName name="Patek50K" localSheetId="6">#REF!</definedName>
    <definedName name="Patek50K">#REF!</definedName>
    <definedName name="Sak.50Esiyah" localSheetId="5">#REF!</definedName>
    <definedName name="Sak.50Esiyah" localSheetId="6">#REF!</definedName>
    <definedName name="Sak.50Esiyah">#REF!</definedName>
    <definedName name="Sak.50Eyeşil" localSheetId="5">#REF!</definedName>
    <definedName name="Sak.50Eyeşil" localSheetId="6">#REF!</definedName>
    <definedName name="Sak.50Eyeşil">#REF!</definedName>
    <definedName name="Sak.55Eyeşil" localSheetId="5">#REF!</definedName>
    <definedName name="Sak.55Eyeşil" localSheetId="6">#REF!</definedName>
    <definedName name="Sak.55Eyeşil">#REF!</definedName>
    <definedName name="Sak.65E" localSheetId="5">#REF!</definedName>
    <definedName name="Sak.65E" localSheetId="6">#REF!</definedName>
    <definedName name="Sak.65E">#REF!</definedName>
    <definedName name="Sak30K" localSheetId="5">#REF!</definedName>
    <definedName name="Sak30K" localSheetId="6">#REF!</definedName>
    <definedName name="Sak30K">#REF!</definedName>
    <definedName name="Sak50K" localSheetId="5">#REF!</definedName>
    <definedName name="Sak50K" localSheetId="6">#REF!</definedName>
    <definedName name="Sak50K">#REF!</definedName>
    <definedName name="Sak55E" localSheetId="5">#REF!</definedName>
    <definedName name="Sak55E" localSheetId="6">#REF!</definedName>
    <definedName name="Sak55E">#REF!</definedName>
    <definedName name="Sak55Esiyah" localSheetId="5">#REF!</definedName>
    <definedName name="Sak55Esiyah" localSheetId="6">#REF!</definedName>
    <definedName name="Sak55Esiyah">#REF!</definedName>
    <definedName name="Sak60E" localSheetId="5">#REF!</definedName>
    <definedName name="Sak60E" localSheetId="6">#REF!</definedName>
    <definedName name="Sak60E">#REF!</definedName>
    <definedName name="Sakarya30K" localSheetId="5">#REF!</definedName>
    <definedName name="Sakarya30K" localSheetId="6">#REF!</definedName>
    <definedName name="Sakarya30K">#REF!</definedName>
    <definedName name="Sakarya30KÇ" localSheetId="5">#REF!</definedName>
    <definedName name="Sakarya30KÇ" localSheetId="6">#REF!</definedName>
    <definedName name="Sakarya30KÇ">#REF!</definedName>
    <definedName name="Sakarya35Ç" localSheetId="5">#REF!</definedName>
    <definedName name="Sakarya35Ç" localSheetId="6">#REF!</definedName>
    <definedName name="Sakarya35Ç">#REF!</definedName>
    <definedName name="Sakarya35E" localSheetId="5">#REF!</definedName>
    <definedName name="Sakarya35E" localSheetId="6">#REF!</definedName>
    <definedName name="Sakarya35E">#REF!</definedName>
    <definedName name="Sakarya50E" localSheetId="5">#REF!</definedName>
    <definedName name="Sakarya50E" localSheetId="6">#REF!</definedName>
    <definedName name="Sakarya50E">#REF!</definedName>
    <definedName name="Sakarya50EÇ" localSheetId="5">#REF!</definedName>
    <definedName name="Sakarya50EÇ" localSheetId="6">#REF!</definedName>
    <definedName name="Sakarya50EÇ">#REF!</definedName>
    <definedName name="Sakarya50K" localSheetId="5">#REF!</definedName>
    <definedName name="Sakarya50K" localSheetId="6">#REF!</definedName>
    <definedName name="Sakarya50K">#REF!</definedName>
    <definedName name="Sakarya50KÇ" localSheetId="5">#REF!</definedName>
    <definedName name="Sakarya50KÇ" localSheetId="6">#REF!</definedName>
    <definedName name="Sakarya50KÇ">#REF!</definedName>
    <definedName name="Sakarya55E" localSheetId="5">#REF!</definedName>
    <definedName name="Sakarya55E" localSheetId="6">#REF!</definedName>
    <definedName name="Sakarya55E">#REF!</definedName>
    <definedName name="Sakarya55EÇ" localSheetId="5">#REF!</definedName>
    <definedName name="Sakarya55EÇ" localSheetId="6">#REF!</definedName>
    <definedName name="Sakarya55EÇ">#REF!</definedName>
    <definedName name="Sakarya60E" localSheetId="5">#REF!</definedName>
    <definedName name="Sakarya60E" localSheetId="6">#REF!</definedName>
    <definedName name="Sakarya60E">#REF!</definedName>
    <definedName name="Sakarya60EÇ" localSheetId="5">#REF!</definedName>
    <definedName name="Sakarya60EÇ" localSheetId="6">#REF!</definedName>
    <definedName name="Sakarya60EÇ">#REF!</definedName>
    <definedName name="Sporium30K" localSheetId="5">#REF!</definedName>
    <definedName name="Sporium30K" localSheetId="6">#REF!</definedName>
    <definedName name="Sporium30K">#REF!</definedName>
    <definedName name="Sporium30KÇ" localSheetId="5">#REF!</definedName>
    <definedName name="Sporium30KÇ" localSheetId="6">#REF!</definedName>
    <definedName name="Sporium30KÇ">#REF!</definedName>
    <definedName name="Sporium40K" localSheetId="5">#REF!</definedName>
    <definedName name="Sporium40K" localSheetId="6">#REF!</definedName>
    <definedName name="Sporium40K">#REF!</definedName>
    <definedName name="Sporium40KÇ" localSheetId="5">#REF!</definedName>
    <definedName name="Sporium40KÇ" localSheetId="6">#REF!</definedName>
    <definedName name="Sporium40KÇ">#REF!</definedName>
    <definedName name="Sporium45E" localSheetId="5">#REF!</definedName>
    <definedName name="Sporium45E" localSheetId="6">#REF!</definedName>
    <definedName name="Sporium45E">#REF!</definedName>
    <definedName name="Sporium45EÇ" localSheetId="5">#REF!</definedName>
    <definedName name="Sporium45EÇ" localSheetId="6">#REF!</definedName>
    <definedName name="Sporium45EÇ">#REF!</definedName>
    <definedName name="Sporium50E" localSheetId="5">#REF!</definedName>
    <definedName name="Sporium50E" localSheetId="6">#REF!</definedName>
    <definedName name="Sporium50E">#REF!</definedName>
    <definedName name="Sporium50EÇ" localSheetId="5">#REF!</definedName>
    <definedName name="Sporium50EÇ" localSheetId="6">#REF!</definedName>
    <definedName name="Sporium50EÇ">#REF!</definedName>
    <definedName name="Sporium50K" localSheetId="5">#REF!</definedName>
    <definedName name="Sporium50K" localSheetId="6">#REF!</definedName>
    <definedName name="Sporium50K">#REF!</definedName>
    <definedName name="Sporium50KÇ" localSheetId="5">#REF!</definedName>
    <definedName name="Sporium50KÇ" localSheetId="6">#REF!</definedName>
    <definedName name="Sporium50KÇ">#REF!</definedName>
    <definedName name="Sporium65E" localSheetId="5">#REF!</definedName>
    <definedName name="Sporium65E" localSheetId="6">#REF!</definedName>
    <definedName name="Sporium65E">#REF!</definedName>
    <definedName name="Sporium65EÇ" localSheetId="5">#REF!</definedName>
    <definedName name="Sporium65EÇ" localSheetId="6">#REF!</definedName>
    <definedName name="Sporium65EÇ">#REF!</definedName>
    <definedName name="SporiumA35E" localSheetId="5">#REF!</definedName>
    <definedName name="SporiumA35E" localSheetId="6">#REF!</definedName>
    <definedName name="SporiumA35E">#REF!</definedName>
    <definedName name="SporiumA35EÇ" localSheetId="5">#REF!</definedName>
    <definedName name="SporiumA35EÇ" localSheetId="6">#REF!</definedName>
    <definedName name="SporiumA35EÇ">#REF!</definedName>
    <definedName name="SporiumB35Ç" localSheetId="5">#REF!</definedName>
    <definedName name="SporiumB35Ç" localSheetId="6">#REF!</definedName>
    <definedName name="SporiumB35Ç">#REF!</definedName>
    <definedName name="SporiumB35E" localSheetId="5">#REF!</definedName>
    <definedName name="SporiumB35E" localSheetId="6">#REF!</definedName>
    <definedName name="SporiumB35E">#REF!</definedName>
    <definedName name="TAÇ35E" localSheetId="5">#REF!</definedName>
    <definedName name="TAÇ35E" localSheetId="6">#REF!</definedName>
    <definedName name="TAÇ35E">#REF!</definedName>
    <definedName name="TAÇ35EÇ" localSheetId="5">#REF!</definedName>
    <definedName name="TAÇ35EÇ" localSheetId="6">#REF!</definedName>
    <definedName name="TAÇ35EÇ">#REF!</definedName>
    <definedName name="TAÇ65E" localSheetId="5">#REF!</definedName>
    <definedName name="TAÇ65E" localSheetId="6">#REF!</definedName>
    <definedName name="TAÇ65E">#REF!</definedName>
    <definedName name="TAÇ65EÇ" localSheetId="5">#REF!</definedName>
    <definedName name="TAÇ65EÇ" localSheetId="6">#REF!</definedName>
    <definedName name="TAÇ65EÇ">#REF!</definedName>
    <definedName name="TED35E" localSheetId="5">#REF!</definedName>
    <definedName name="TED35E" localSheetId="6">#REF!</definedName>
    <definedName name="TED35E">#REF!</definedName>
    <definedName name="TED35EÇ" localSheetId="5">#REF!</definedName>
    <definedName name="TED35EÇ" localSheetId="6">#REF!</definedName>
    <definedName name="TED35EÇ">#REF!</definedName>
    <definedName name="TED40K" localSheetId="5">#REF!</definedName>
    <definedName name="TED40K" localSheetId="6">#REF!</definedName>
    <definedName name="TED40K">#REF!</definedName>
    <definedName name="TED40KÇ" localSheetId="5">#REF!</definedName>
    <definedName name="TED40KÇ" localSheetId="6">#REF!</definedName>
    <definedName name="TED40KÇ">#REF!</definedName>
    <definedName name="TED45E" localSheetId="5">#REF!</definedName>
    <definedName name="TED45E" localSheetId="6">#REF!</definedName>
    <definedName name="TED45E">#REF!</definedName>
    <definedName name="TED45EÇ" localSheetId="5">#REF!</definedName>
    <definedName name="TED45EÇ" localSheetId="6">#REF!</definedName>
    <definedName name="TED45EÇ">#REF!</definedName>
    <definedName name="TED50E" localSheetId="5">#REF!</definedName>
    <definedName name="TED50E" localSheetId="6">#REF!</definedName>
    <definedName name="TED50E">#REF!</definedName>
    <definedName name="TED50EÇ" localSheetId="5">#REF!</definedName>
    <definedName name="TED50EÇ" localSheetId="6">#REF!</definedName>
    <definedName name="TED50EÇ">#REF!</definedName>
    <definedName name="TED55E" localSheetId="5">#REF!</definedName>
    <definedName name="TED55E" localSheetId="6">#REF!</definedName>
    <definedName name="TED55E">#REF!</definedName>
    <definedName name="TED55EÇ" localSheetId="5">#REF!</definedName>
    <definedName name="TED55EÇ" localSheetId="6">#REF!</definedName>
    <definedName name="TED55EÇ">#REF!</definedName>
    <definedName name="TED60E" localSheetId="5">#REF!</definedName>
    <definedName name="TED60E" localSheetId="6">#REF!</definedName>
    <definedName name="TED60E">#REF!</definedName>
    <definedName name="TED60EÇ" localSheetId="5">#REF!</definedName>
    <definedName name="TED60EÇ" localSheetId="6">#REF!</definedName>
    <definedName name="TED60EÇ">#REF!</definedName>
    <definedName name="TED65E" localSheetId="5">#REF!</definedName>
    <definedName name="TED65E" localSheetId="6">#REF!</definedName>
    <definedName name="TED65E">#REF!</definedName>
    <definedName name="TED65EÇ" localSheetId="5">#REF!</definedName>
    <definedName name="TED65EÇ" localSheetId="6">#REF!</definedName>
    <definedName name="TED65EÇ">#REF!</definedName>
    <definedName name="_xlnm.Print_Area" localSheetId="5">'Gruplar_il Erkek '!$B$1:$X$231</definedName>
    <definedName name="_xlnm.Print_Area" localSheetId="6">'Gruplar_il Kadın'!$B$1:$X$234</definedName>
    <definedName name="YSK30K" localSheetId="5">#REF!</definedName>
    <definedName name="YSK30K" localSheetId="6">#REF!</definedName>
    <definedName name="YSK30K">#REF!</definedName>
    <definedName name="YSK30KÇ" localSheetId="5">#REF!</definedName>
    <definedName name="YSK30KÇ" localSheetId="6">#REF!</definedName>
    <definedName name="YSK30KÇ">#REF!</definedName>
    <definedName name="YSK35E" localSheetId="5">#REF!</definedName>
    <definedName name="YSK35E" localSheetId="6">#REF!</definedName>
    <definedName name="YSK35E">#REF!</definedName>
    <definedName name="YSK35EÇ" localSheetId="5">#REF!</definedName>
    <definedName name="YSK35EÇ" localSheetId="6">#REF!</definedName>
    <definedName name="YSK35EÇ">#REF!</definedName>
    <definedName name="YSK40K" localSheetId="5">#REF!</definedName>
    <definedName name="YSK40K" localSheetId="6">#REF!</definedName>
    <definedName name="YSK40K">#REF!</definedName>
    <definedName name="YSK40KÇ" localSheetId="5">#REF!</definedName>
    <definedName name="YSK40KÇ" localSheetId="6">#REF!</definedName>
    <definedName name="YSK40KÇ">#REF!</definedName>
    <definedName name="YSK45E" localSheetId="5">#REF!</definedName>
    <definedName name="YSK45E" localSheetId="6">#REF!</definedName>
    <definedName name="YSK45E">#REF!</definedName>
    <definedName name="YSK45EÇ" localSheetId="5">#REF!</definedName>
    <definedName name="YSK45EÇ" localSheetId="6">#REF!</definedName>
    <definedName name="YSK45EÇ">#REF!</definedName>
    <definedName name="YSK50E" localSheetId="5">#REF!</definedName>
    <definedName name="YSK50E" localSheetId="6">#REF!</definedName>
    <definedName name="YSK50E">#REF!</definedName>
    <definedName name="YSK50EÇ" localSheetId="5">#REF!</definedName>
    <definedName name="YSK50EÇ" localSheetId="6">#REF!</definedName>
    <definedName name="YSK50EÇ">#REF!</definedName>
    <definedName name="YSK50K" localSheetId="5">#REF!</definedName>
    <definedName name="YSK50K" localSheetId="6">#REF!</definedName>
    <definedName name="YSK50K">#REF!</definedName>
    <definedName name="YSK50KÇ" localSheetId="5">#REF!</definedName>
    <definedName name="YSK50KÇ" localSheetId="6">#REF!</definedName>
    <definedName name="YSK50KÇ">#REF!</definedName>
    <definedName name="YSK55E" localSheetId="5">#REF!</definedName>
    <definedName name="YSK55E" localSheetId="6">#REF!</definedName>
    <definedName name="YSK55E">#REF!</definedName>
    <definedName name="YSK55EÇ" localSheetId="5">#REF!</definedName>
    <definedName name="YSK55EÇ" localSheetId="6">#REF!</definedName>
    <definedName name="YSK55EÇ">#REF!</definedName>
    <definedName name="YSK60E" localSheetId="5">#REF!</definedName>
    <definedName name="YSK60E" localSheetId="6">#REF!</definedName>
    <definedName name="YSK60E">#REF!</definedName>
    <definedName name="YSK60EÇ" localSheetId="5">#REF!</definedName>
    <definedName name="YSK60EÇ" localSheetId="6">#REF!</definedName>
    <definedName name="YSK60EÇ">#REF!</definedName>
    <definedName name="Zonden" localSheetId="5">#REF!</definedName>
    <definedName name="Zonden" localSheetId="6">#REF!</definedName>
    <definedName name="Zonden">#REF!</definedName>
    <definedName name="ZONDEN30K" localSheetId="5">#REF!</definedName>
    <definedName name="ZONDEN30K" localSheetId="6">#REF!</definedName>
    <definedName name="ZONDEN30K">#REF!</definedName>
    <definedName name="ZONDEN30KÇ" localSheetId="5">#REF!</definedName>
    <definedName name="ZONDEN30KÇ" localSheetId="6">#REF!</definedName>
    <definedName name="ZONDEN30KÇ">#REF!</definedName>
    <definedName name="ZONDEN40K" localSheetId="5">#REF!</definedName>
    <definedName name="ZONDEN40K" localSheetId="6">#REF!</definedName>
    <definedName name="ZONDEN40K">#REF!</definedName>
    <definedName name="Zonden40Kbeyaz" localSheetId="5">#REF!</definedName>
    <definedName name="Zonden40Kbeyaz" localSheetId="6">#REF!</definedName>
    <definedName name="Zonden40Kbeyaz">#REF!</definedName>
    <definedName name="ZONDEN40KÇ" localSheetId="5">#REF!</definedName>
    <definedName name="ZONDEN40KÇ" localSheetId="6">#REF!</definedName>
    <definedName name="ZONDEN40KÇ">#REF!</definedName>
    <definedName name="Zonden40Klac." localSheetId="5">#REF!</definedName>
    <definedName name="Zonden40Klac." localSheetId="6">#REF!</definedName>
    <definedName name="Zonden40Klac.">#REF!</definedName>
    <definedName name="Zonden50K" localSheetId="5">#REF!</definedName>
    <definedName name="Zonden50K" localSheetId="6">#REF!</definedName>
    <definedName name="Zonden50K">#REF!</definedName>
    <definedName name="ZONG40K" localSheetId="5">#REF!</definedName>
    <definedName name="ZONG40K" localSheetId="6">#REF!</definedName>
    <definedName name="ZONG40K">#REF!</definedName>
    <definedName name="Zong40KÇ" localSheetId="5">#REF!</definedName>
    <definedName name="Zong40KÇ" localSheetId="6">#REF!</definedName>
    <definedName name="Zong40K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7" i="21" l="1"/>
  <c r="W77" i="21"/>
  <c r="X77" i="17"/>
  <c r="W77" i="17"/>
  <c r="X104" i="21"/>
  <c r="W104" i="21"/>
  <c r="X104" i="17"/>
  <c r="W104" i="17"/>
  <c r="X122" i="17"/>
  <c r="W122" i="17"/>
  <c r="X123" i="21"/>
  <c r="W123" i="21"/>
  <c r="J60" i="14" l="1"/>
  <c r="D137" i="14"/>
  <c r="G137" i="14"/>
  <c r="J137" i="14"/>
  <c r="A144" i="14"/>
  <c r="G149" i="13"/>
  <c r="S226" i="21"/>
  <c r="R226" i="21"/>
  <c r="Q226" i="21"/>
  <c r="O226" i="21"/>
  <c r="H226" i="21"/>
  <c r="E211" i="21"/>
  <c r="E212" i="21"/>
  <c r="E213" i="21"/>
  <c r="E214" i="21"/>
  <c r="E215" i="21"/>
  <c r="E216" i="21"/>
  <c r="X225" i="21"/>
  <c r="W225" i="21"/>
  <c r="V225" i="21"/>
  <c r="U225" i="21"/>
  <c r="X224" i="21"/>
  <c r="W224" i="21"/>
  <c r="V224" i="21"/>
  <c r="U224" i="21"/>
  <c r="X223" i="21"/>
  <c r="W223" i="21"/>
  <c r="V223" i="21"/>
  <c r="U223" i="21"/>
  <c r="X222" i="21"/>
  <c r="W222" i="21"/>
  <c r="V222" i="21"/>
  <c r="U222" i="21"/>
  <c r="X221" i="21"/>
  <c r="W221" i="21"/>
  <c r="V221" i="21"/>
  <c r="U221" i="21"/>
  <c r="X220" i="21"/>
  <c r="W220" i="21"/>
  <c r="V220" i="21"/>
  <c r="U220" i="21"/>
  <c r="X219" i="21"/>
  <c r="W219" i="21"/>
  <c r="V219" i="21"/>
  <c r="U219" i="21"/>
  <c r="X218" i="21"/>
  <c r="W218" i="21"/>
  <c r="V218" i="21"/>
  <c r="U218" i="21"/>
  <c r="X217" i="21"/>
  <c r="W217" i="21"/>
  <c r="V217" i="21"/>
  <c r="U217" i="21"/>
  <c r="M216" i="21"/>
  <c r="N216" i="21"/>
  <c r="K216" i="21"/>
  <c r="L216" i="21"/>
  <c r="I216" i="21"/>
  <c r="J216" i="21"/>
  <c r="G216" i="21"/>
  <c r="H216" i="21"/>
  <c r="F216" i="21"/>
  <c r="X216" i="21"/>
  <c r="W216" i="21"/>
  <c r="V216" i="21"/>
  <c r="U216" i="21"/>
  <c r="Q216" i="21"/>
  <c r="R216" i="21"/>
  <c r="M215" i="21"/>
  <c r="N215" i="21"/>
  <c r="K215" i="21"/>
  <c r="AI215" i="21" s="1"/>
  <c r="L215" i="21"/>
  <c r="I215" i="21"/>
  <c r="J215" i="21"/>
  <c r="G215" i="21"/>
  <c r="H215" i="21"/>
  <c r="F215" i="21"/>
  <c r="X215" i="21"/>
  <c r="W215" i="21"/>
  <c r="V215" i="21"/>
  <c r="U215" i="21"/>
  <c r="Q215" i="21"/>
  <c r="R215" i="21"/>
  <c r="M214" i="21"/>
  <c r="N214" i="21"/>
  <c r="K214" i="21"/>
  <c r="L214" i="21"/>
  <c r="I214" i="21"/>
  <c r="J214" i="21"/>
  <c r="G214" i="21"/>
  <c r="H214" i="21"/>
  <c r="F214" i="21"/>
  <c r="X214" i="21"/>
  <c r="W214" i="21"/>
  <c r="V214" i="21"/>
  <c r="U214" i="21"/>
  <c r="Q214" i="21"/>
  <c r="R214" i="21"/>
  <c r="M213" i="21"/>
  <c r="AJ213" i="21" s="1"/>
  <c r="N213" i="21"/>
  <c r="K213" i="21"/>
  <c r="L213" i="21"/>
  <c r="AI213" i="21" s="1"/>
  <c r="I213" i="21"/>
  <c r="AH213" i="21" s="1"/>
  <c r="J213" i="21"/>
  <c r="G213" i="21"/>
  <c r="H213" i="21"/>
  <c r="F213" i="21"/>
  <c r="X213" i="21"/>
  <c r="W213" i="21"/>
  <c r="V213" i="21"/>
  <c r="U213" i="21"/>
  <c r="Q213" i="21"/>
  <c r="R213" i="21"/>
  <c r="M212" i="21"/>
  <c r="N212" i="21"/>
  <c r="K212" i="21"/>
  <c r="AI212" i="21" s="1"/>
  <c r="L212" i="21"/>
  <c r="I212" i="21"/>
  <c r="AH212" i="21" s="1"/>
  <c r="J212" i="21"/>
  <c r="G212" i="21"/>
  <c r="H212" i="21"/>
  <c r="F212" i="21"/>
  <c r="X212" i="21"/>
  <c r="W212" i="21"/>
  <c r="V212" i="21"/>
  <c r="U212" i="21"/>
  <c r="Q212" i="21"/>
  <c r="R212" i="21"/>
  <c r="M211" i="21"/>
  <c r="N211" i="21"/>
  <c r="K211" i="21"/>
  <c r="L211" i="21"/>
  <c r="I211" i="21"/>
  <c r="J211" i="21"/>
  <c r="G211" i="21"/>
  <c r="H211" i="21"/>
  <c r="F211" i="21"/>
  <c r="X211" i="21"/>
  <c r="W211" i="21"/>
  <c r="V211" i="21"/>
  <c r="U211" i="21"/>
  <c r="Q211" i="21"/>
  <c r="R211" i="21"/>
  <c r="Q205" i="21"/>
  <c r="R205" i="21"/>
  <c r="Q204" i="21"/>
  <c r="R204" i="21"/>
  <c r="Q203" i="21"/>
  <c r="R203" i="21"/>
  <c r="E203" i="21"/>
  <c r="G203" i="21"/>
  <c r="I203" i="21"/>
  <c r="F203" i="21"/>
  <c r="H203" i="21"/>
  <c r="AG203" i="21" s="1"/>
  <c r="J203" i="21"/>
  <c r="E204" i="21"/>
  <c r="G204" i="21"/>
  <c r="I204" i="21"/>
  <c r="F204" i="21"/>
  <c r="H204" i="21"/>
  <c r="J204" i="21"/>
  <c r="E205" i="21"/>
  <c r="G205" i="21"/>
  <c r="I205" i="21"/>
  <c r="F205" i="21"/>
  <c r="H205" i="21"/>
  <c r="AG205" i="21" s="1"/>
  <c r="J205" i="21"/>
  <c r="E194" i="21"/>
  <c r="E195" i="21"/>
  <c r="E196" i="21"/>
  <c r="E197" i="21"/>
  <c r="X50" i="21"/>
  <c r="W50" i="21"/>
  <c r="V50" i="21"/>
  <c r="U50" i="21"/>
  <c r="X49" i="21"/>
  <c r="W49" i="21"/>
  <c r="V49" i="21"/>
  <c r="U49" i="21"/>
  <c r="X48" i="21"/>
  <c r="W48" i="21"/>
  <c r="V48" i="21"/>
  <c r="U48" i="21"/>
  <c r="X47" i="21"/>
  <c r="W47" i="21"/>
  <c r="V47" i="21"/>
  <c r="U47" i="21"/>
  <c r="X46" i="21"/>
  <c r="W46" i="21"/>
  <c r="V46" i="21"/>
  <c r="U46" i="21"/>
  <c r="X45" i="21"/>
  <c r="W45" i="21"/>
  <c r="V45" i="21"/>
  <c r="U45" i="21"/>
  <c r="X44" i="21"/>
  <c r="W44" i="21"/>
  <c r="V44" i="21"/>
  <c r="U44" i="21"/>
  <c r="X43" i="21"/>
  <c r="W43" i="21"/>
  <c r="V43" i="21"/>
  <c r="U43" i="21"/>
  <c r="X42" i="21"/>
  <c r="W42" i="21"/>
  <c r="V42" i="21"/>
  <c r="U42" i="21"/>
  <c r="M41" i="21"/>
  <c r="N41" i="21"/>
  <c r="K41" i="21"/>
  <c r="L41" i="21"/>
  <c r="I41" i="21"/>
  <c r="J41" i="21"/>
  <c r="G41" i="21"/>
  <c r="H41" i="21"/>
  <c r="E41" i="21"/>
  <c r="F41" i="21"/>
  <c r="X41" i="21"/>
  <c r="W41" i="21"/>
  <c r="V41" i="21"/>
  <c r="U41" i="21"/>
  <c r="Q41" i="21"/>
  <c r="R41" i="21"/>
  <c r="M40" i="21"/>
  <c r="N40" i="21"/>
  <c r="K40" i="21"/>
  <c r="L40" i="21"/>
  <c r="I40" i="21"/>
  <c r="J40" i="21"/>
  <c r="G40" i="21"/>
  <c r="H40" i="21"/>
  <c r="E40" i="21"/>
  <c r="F40" i="21"/>
  <c r="X40" i="21"/>
  <c r="W40" i="21"/>
  <c r="V40" i="21"/>
  <c r="U40" i="21"/>
  <c r="Q40" i="21"/>
  <c r="R40" i="21"/>
  <c r="M39" i="21"/>
  <c r="N39" i="21"/>
  <c r="K39" i="21"/>
  <c r="L39" i="21"/>
  <c r="I39" i="21"/>
  <c r="J39" i="21"/>
  <c r="G39" i="21"/>
  <c r="AG39" i="21" s="1"/>
  <c r="H39" i="21"/>
  <c r="E39" i="21"/>
  <c r="F39" i="21"/>
  <c r="X39" i="21"/>
  <c r="W39" i="21"/>
  <c r="V39" i="21"/>
  <c r="U39" i="21"/>
  <c r="Q39" i="21"/>
  <c r="R39" i="21"/>
  <c r="M38" i="21"/>
  <c r="N38" i="21"/>
  <c r="K38" i="21"/>
  <c r="L38" i="21"/>
  <c r="I38" i="21"/>
  <c r="J38" i="21"/>
  <c r="G38" i="21"/>
  <c r="H38" i="21"/>
  <c r="E38" i="21"/>
  <c r="F38" i="21"/>
  <c r="X38" i="21"/>
  <c r="W38" i="21"/>
  <c r="V38" i="21"/>
  <c r="U38" i="21"/>
  <c r="Q38" i="21"/>
  <c r="R38" i="21"/>
  <c r="M37" i="21"/>
  <c r="N37" i="21"/>
  <c r="K37" i="21"/>
  <c r="L37" i="21"/>
  <c r="I37" i="21"/>
  <c r="J37" i="21"/>
  <c r="G37" i="21"/>
  <c r="H37" i="21"/>
  <c r="E37" i="21"/>
  <c r="F37" i="21"/>
  <c r="X37" i="21"/>
  <c r="W37" i="21"/>
  <c r="V37" i="21"/>
  <c r="U37" i="21"/>
  <c r="Q37" i="21"/>
  <c r="R37" i="21"/>
  <c r="M36" i="21"/>
  <c r="N36" i="21"/>
  <c r="K36" i="21"/>
  <c r="L36" i="21"/>
  <c r="I36" i="21"/>
  <c r="J36" i="21"/>
  <c r="G36" i="21"/>
  <c r="H36" i="21"/>
  <c r="E36" i="21"/>
  <c r="F36" i="21"/>
  <c r="X36" i="21"/>
  <c r="W36" i="21"/>
  <c r="V36" i="21"/>
  <c r="U36" i="21"/>
  <c r="Q36" i="21"/>
  <c r="R36" i="21"/>
  <c r="S34" i="21"/>
  <c r="R34" i="21"/>
  <c r="Q34" i="21"/>
  <c r="O34" i="21"/>
  <c r="H34" i="21"/>
  <c r="E34" i="21"/>
  <c r="X50" i="17"/>
  <c r="W50" i="17"/>
  <c r="V50" i="17"/>
  <c r="U50" i="17"/>
  <c r="X49" i="17"/>
  <c r="W49" i="17"/>
  <c r="V49" i="17"/>
  <c r="U49" i="17"/>
  <c r="X48" i="17"/>
  <c r="W48" i="17"/>
  <c r="V48" i="17"/>
  <c r="U48" i="17"/>
  <c r="X47" i="17"/>
  <c r="W47" i="17"/>
  <c r="V47" i="17"/>
  <c r="U47" i="17"/>
  <c r="X46" i="17"/>
  <c r="W46" i="17"/>
  <c r="V46" i="17"/>
  <c r="U46" i="17"/>
  <c r="X45" i="17"/>
  <c r="W45" i="17"/>
  <c r="V45" i="17"/>
  <c r="U45" i="17"/>
  <c r="X44" i="17"/>
  <c r="W44" i="17"/>
  <c r="V44" i="17"/>
  <c r="U44" i="17"/>
  <c r="X43" i="17"/>
  <c r="W43" i="17"/>
  <c r="V43" i="17"/>
  <c r="U43" i="17"/>
  <c r="X42" i="17"/>
  <c r="W42" i="17"/>
  <c r="V42" i="17"/>
  <c r="U42" i="17"/>
  <c r="M41" i="17"/>
  <c r="N41" i="17"/>
  <c r="K41" i="17"/>
  <c r="L41" i="17"/>
  <c r="I41" i="17"/>
  <c r="J41" i="17"/>
  <c r="G41" i="17"/>
  <c r="H41" i="17"/>
  <c r="E41" i="17"/>
  <c r="F41" i="17"/>
  <c r="X41" i="17"/>
  <c r="W41" i="17"/>
  <c r="V41" i="17"/>
  <c r="U41" i="17"/>
  <c r="Q41" i="17"/>
  <c r="R41" i="17"/>
  <c r="M40" i="17"/>
  <c r="N40" i="17"/>
  <c r="K40" i="17"/>
  <c r="L40" i="17"/>
  <c r="I40" i="17"/>
  <c r="J40" i="17"/>
  <c r="G40" i="17"/>
  <c r="H40" i="17"/>
  <c r="E40" i="17"/>
  <c r="F40" i="17"/>
  <c r="X40" i="17"/>
  <c r="W40" i="17"/>
  <c r="V40" i="17"/>
  <c r="U40" i="17"/>
  <c r="Q40" i="17"/>
  <c r="R40" i="17"/>
  <c r="M39" i="17"/>
  <c r="N39" i="17"/>
  <c r="K39" i="17"/>
  <c r="L39" i="17"/>
  <c r="I39" i="17"/>
  <c r="J39" i="17"/>
  <c r="G39" i="17"/>
  <c r="H39" i="17"/>
  <c r="E39" i="17"/>
  <c r="F39" i="17"/>
  <c r="X39" i="17"/>
  <c r="W39" i="17"/>
  <c r="V39" i="17"/>
  <c r="U39" i="17"/>
  <c r="Q39" i="17"/>
  <c r="R39" i="17"/>
  <c r="M38" i="17"/>
  <c r="N38" i="17"/>
  <c r="K38" i="17"/>
  <c r="L38" i="17"/>
  <c r="I38" i="17"/>
  <c r="J38" i="17"/>
  <c r="G38" i="17"/>
  <c r="H38" i="17"/>
  <c r="E38" i="17"/>
  <c r="F38" i="17"/>
  <c r="X38" i="17"/>
  <c r="W38" i="17"/>
  <c r="V38" i="17"/>
  <c r="U38" i="17"/>
  <c r="Q38" i="17"/>
  <c r="R38" i="17"/>
  <c r="M37" i="17"/>
  <c r="N37" i="17"/>
  <c r="K37" i="17"/>
  <c r="L37" i="17"/>
  <c r="I37" i="17"/>
  <c r="J37" i="17"/>
  <c r="G37" i="17"/>
  <c r="H37" i="17"/>
  <c r="E37" i="17"/>
  <c r="F37" i="17"/>
  <c r="X37" i="17"/>
  <c r="W37" i="17"/>
  <c r="V37" i="17"/>
  <c r="U37" i="17"/>
  <c r="Q37" i="17"/>
  <c r="R37" i="17"/>
  <c r="M36" i="17"/>
  <c r="N36" i="17"/>
  <c r="K36" i="17"/>
  <c r="L36" i="17"/>
  <c r="I36" i="17"/>
  <c r="AH36" i="17" s="1"/>
  <c r="J36" i="17"/>
  <c r="G36" i="17"/>
  <c r="H36" i="17"/>
  <c r="E36" i="17"/>
  <c r="F36" i="17"/>
  <c r="X36" i="17"/>
  <c r="W36" i="17"/>
  <c r="V36" i="17"/>
  <c r="U36" i="17"/>
  <c r="Q36" i="17"/>
  <c r="R36" i="17"/>
  <c r="S34" i="17"/>
  <c r="R34" i="17"/>
  <c r="Q34" i="17"/>
  <c r="O34" i="17"/>
  <c r="H34" i="17"/>
  <c r="E34" i="17"/>
  <c r="X233" i="21"/>
  <c r="W233" i="21"/>
  <c r="V233" i="21"/>
  <c r="U233" i="21"/>
  <c r="X232" i="21"/>
  <c r="W232" i="21"/>
  <c r="V232" i="21"/>
  <c r="U232" i="21"/>
  <c r="AJ231" i="21"/>
  <c r="AI231" i="21"/>
  <c r="I231" i="21"/>
  <c r="J231" i="21"/>
  <c r="G231" i="21"/>
  <c r="H231" i="21"/>
  <c r="E231" i="21"/>
  <c r="F231" i="21"/>
  <c r="X231" i="21"/>
  <c r="W231" i="21"/>
  <c r="V231" i="21"/>
  <c r="U231" i="21"/>
  <c r="Q231" i="21"/>
  <c r="R231" i="21"/>
  <c r="AJ230" i="21"/>
  <c r="AI230" i="21"/>
  <c r="I230" i="21"/>
  <c r="J230" i="21"/>
  <c r="G230" i="21"/>
  <c r="H230" i="21"/>
  <c r="E230" i="21"/>
  <c r="F230" i="21"/>
  <c r="X230" i="21"/>
  <c r="W230" i="21"/>
  <c r="V230" i="21"/>
  <c r="U230" i="21"/>
  <c r="Q230" i="21"/>
  <c r="R230" i="21"/>
  <c r="AJ229" i="21"/>
  <c r="AI229" i="21"/>
  <c r="I229" i="21"/>
  <c r="J229" i="21"/>
  <c r="G229" i="21"/>
  <c r="H229" i="21"/>
  <c r="E229" i="21"/>
  <c r="F229" i="21"/>
  <c r="X229" i="21"/>
  <c r="W229" i="21"/>
  <c r="V229" i="21"/>
  <c r="U229" i="21"/>
  <c r="Q229" i="21"/>
  <c r="R229" i="21"/>
  <c r="AJ228" i="21"/>
  <c r="AI228" i="21"/>
  <c r="I228" i="21"/>
  <c r="J228" i="21"/>
  <c r="G228" i="21"/>
  <c r="H228" i="21"/>
  <c r="E228" i="21"/>
  <c r="F228" i="21"/>
  <c r="X228" i="21"/>
  <c r="W228" i="21"/>
  <c r="V228" i="21"/>
  <c r="U228" i="21"/>
  <c r="Q228" i="21"/>
  <c r="R228" i="21"/>
  <c r="Q202" i="21"/>
  <c r="R202" i="21"/>
  <c r="E202" i="21"/>
  <c r="G202" i="21"/>
  <c r="I202" i="21"/>
  <c r="F202" i="21"/>
  <c r="H202" i="21"/>
  <c r="J202" i="21"/>
  <c r="X207" i="21"/>
  <c r="W207" i="21"/>
  <c r="V207" i="21"/>
  <c r="U207" i="21"/>
  <c r="X206" i="21"/>
  <c r="W206" i="21"/>
  <c r="V206" i="21"/>
  <c r="U206" i="21"/>
  <c r="AJ205" i="21"/>
  <c r="AI205" i="21"/>
  <c r="X205" i="21"/>
  <c r="W205" i="21"/>
  <c r="V205" i="21"/>
  <c r="U205" i="21"/>
  <c r="AJ204" i="21"/>
  <c r="AI204" i="21"/>
  <c r="X204" i="21"/>
  <c r="W204" i="21"/>
  <c r="V204" i="21"/>
  <c r="U204" i="21"/>
  <c r="AJ203" i="21"/>
  <c r="AI203" i="21"/>
  <c r="X203" i="21"/>
  <c r="W203" i="21"/>
  <c r="V203" i="21"/>
  <c r="U203" i="21"/>
  <c r="AJ202" i="21"/>
  <c r="AI202" i="21"/>
  <c r="X202" i="21"/>
  <c r="W202" i="21"/>
  <c r="V202" i="21"/>
  <c r="U202" i="21"/>
  <c r="X199" i="21"/>
  <c r="W199" i="21"/>
  <c r="V199" i="21"/>
  <c r="U199" i="21"/>
  <c r="X198" i="21"/>
  <c r="W198" i="21"/>
  <c r="V198" i="21"/>
  <c r="U198" i="21"/>
  <c r="AJ197" i="21"/>
  <c r="AI197" i="21"/>
  <c r="I197" i="21"/>
  <c r="J197" i="21"/>
  <c r="G197" i="21"/>
  <c r="H197" i="21"/>
  <c r="F197" i="21"/>
  <c r="X197" i="21"/>
  <c r="W197" i="21"/>
  <c r="V197" i="21"/>
  <c r="U197" i="21"/>
  <c r="Q197" i="21"/>
  <c r="R197" i="21"/>
  <c r="AJ196" i="21"/>
  <c r="AI196" i="21"/>
  <c r="I196" i="21"/>
  <c r="J196" i="21"/>
  <c r="AH196" i="21" s="1"/>
  <c r="G196" i="21"/>
  <c r="H196" i="21"/>
  <c r="F196" i="21"/>
  <c r="X196" i="21"/>
  <c r="W196" i="21"/>
  <c r="V196" i="21"/>
  <c r="U196" i="21"/>
  <c r="Q196" i="21"/>
  <c r="R196" i="21"/>
  <c r="AJ195" i="21"/>
  <c r="AI195" i="21"/>
  <c r="I195" i="21"/>
  <c r="J195" i="21"/>
  <c r="G195" i="21"/>
  <c r="H195" i="21"/>
  <c r="F195" i="21"/>
  <c r="X195" i="21"/>
  <c r="W195" i="21"/>
  <c r="V195" i="21"/>
  <c r="U195" i="21"/>
  <c r="Q195" i="21"/>
  <c r="R195" i="21"/>
  <c r="AJ194" i="21"/>
  <c r="AI194" i="21"/>
  <c r="I194" i="21"/>
  <c r="J194" i="21"/>
  <c r="G194" i="21"/>
  <c r="H194" i="21"/>
  <c r="F194" i="21"/>
  <c r="X194" i="21"/>
  <c r="W194" i="21"/>
  <c r="V194" i="21"/>
  <c r="U194" i="21"/>
  <c r="Q194" i="21"/>
  <c r="R194" i="21"/>
  <c r="X191" i="21"/>
  <c r="W191" i="21"/>
  <c r="V191" i="21"/>
  <c r="U191" i="21"/>
  <c r="X190" i="21"/>
  <c r="W190" i="21"/>
  <c r="V190" i="21"/>
  <c r="U190" i="21"/>
  <c r="AJ189" i="21"/>
  <c r="AI189" i="21"/>
  <c r="I189" i="21"/>
  <c r="J189" i="21"/>
  <c r="G189" i="21"/>
  <c r="H189" i="21"/>
  <c r="E189" i="21"/>
  <c r="F189" i="21"/>
  <c r="X189" i="21"/>
  <c r="W189" i="21"/>
  <c r="V189" i="21"/>
  <c r="U189" i="21"/>
  <c r="Q189" i="21"/>
  <c r="R189" i="21"/>
  <c r="AJ188" i="21"/>
  <c r="AI188" i="21"/>
  <c r="I188" i="21"/>
  <c r="J188" i="21"/>
  <c r="G188" i="21"/>
  <c r="H188" i="21"/>
  <c r="E188" i="21"/>
  <c r="F188" i="21"/>
  <c r="X188" i="21"/>
  <c r="W188" i="21"/>
  <c r="V188" i="21"/>
  <c r="U188" i="21"/>
  <c r="Q188" i="21"/>
  <c r="R188" i="21"/>
  <c r="AJ187" i="21"/>
  <c r="AI187" i="21"/>
  <c r="I187" i="21"/>
  <c r="J187" i="21"/>
  <c r="G187" i="21"/>
  <c r="H187" i="21"/>
  <c r="E187" i="21"/>
  <c r="F187" i="21"/>
  <c r="X187" i="21"/>
  <c r="W187" i="21"/>
  <c r="V187" i="21"/>
  <c r="U187" i="21"/>
  <c r="Q187" i="21"/>
  <c r="R187" i="21"/>
  <c r="AJ186" i="21"/>
  <c r="AI186" i="21"/>
  <c r="I186" i="21"/>
  <c r="J186" i="21"/>
  <c r="G186" i="21"/>
  <c r="H186" i="21"/>
  <c r="E186" i="21"/>
  <c r="F186" i="21"/>
  <c r="X186" i="21"/>
  <c r="W186" i="21"/>
  <c r="V186" i="21"/>
  <c r="U186" i="21"/>
  <c r="Q186" i="21"/>
  <c r="R186" i="21"/>
  <c r="Q178" i="21"/>
  <c r="R178" i="21"/>
  <c r="Q179" i="21"/>
  <c r="R179" i="21"/>
  <c r="Q180" i="21"/>
  <c r="R180" i="21"/>
  <c r="Q181" i="21"/>
  <c r="R181" i="21"/>
  <c r="E178" i="21"/>
  <c r="G178" i="21"/>
  <c r="I178" i="21"/>
  <c r="F178" i="21"/>
  <c r="H178" i="21"/>
  <c r="J178" i="21"/>
  <c r="E179" i="21"/>
  <c r="G179" i="21"/>
  <c r="I179" i="21"/>
  <c r="F179" i="21"/>
  <c r="H179" i="21"/>
  <c r="J179" i="21"/>
  <c r="E180" i="21"/>
  <c r="G180" i="21"/>
  <c r="I180" i="21"/>
  <c r="F180" i="21"/>
  <c r="H180" i="21"/>
  <c r="J180" i="21"/>
  <c r="E181" i="21"/>
  <c r="G181" i="21"/>
  <c r="I181" i="21"/>
  <c r="F181" i="21"/>
  <c r="H181" i="21"/>
  <c r="J181" i="21"/>
  <c r="X183" i="21"/>
  <c r="W183" i="21"/>
  <c r="V183" i="21"/>
  <c r="U183" i="21"/>
  <c r="X182" i="21"/>
  <c r="W182" i="21"/>
  <c r="V182" i="21"/>
  <c r="U182" i="21"/>
  <c r="AJ181" i="21"/>
  <c r="AI181" i="21"/>
  <c r="X181" i="21"/>
  <c r="W181" i="21"/>
  <c r="V181" i="21"/>
  <c r="U181" i="21"/>
  <c r="AJ180" i="21"/>
  <c r="AI180" i="21"/>
  <c r="X180" i="21"/>
  <c r="W180" i="21"/>
  <c r="V180" i="21"/>
  <c r="U180" i="21"/>
  <c r="AJ179" i="21"/>
  <c r="AI179" i="21"/>
  <c r="X179" i="21"/>
  <c r="W179" i="21"/>
  <c r="V179" i="21"/>
  <c r="U179" i="21"/>
  <c r="AJ178" i="21"/>
  <c r="AI178" i="21"/>
  <c r="X178" i="21"/>
  <c r="W178" i="21"/>
  <c r="V178" i="21"/>
  <c r="U178" i="21"/>
  <c r="Q170" i="21"/>
  <c r="R170" i="21"/>
  <c r="Q171" i="21"/>
  <c r="R171" i="21"/>
  <c r="Q172" i="21"/>
  <c r="R172" i="21"/>
  <c r="Q173" i="21"/>
  <c r="R173" i="21"/>
  <c r="E170" i="21"/>
  <c r="G170" i="21"/>
  <c r="I170" i="21"/>
  <c r="F170" i="21"/>
  <c r="H170" i="21"/>
  <c r="J170" i="21"/>
  <c r="E171" i="21"/>
  <c r="G171" i="21"/>
  <c r="I171" i="21"/>
  <c r="F171" i="21"/>
  <c r="H171" i="21"/>
  <c r="J171" i="21"/>
  <c r="E172" i="21"/>
  <c r="G172" i="21"/>
  <c r="I172" i="21"/>
  <c r="F172" i="21"/>
  <c r="H172" i="21"/>
  <c r="J172" i="21"/>
  <c r="E173" i="21"/>
  <c r="G173" i="21"/>
  <c r="I173" i="21"/>
  <c r="F173" i="21"/>
  <c r="H173" i="21"/>
  <c r="J173" i="21"/>
  <c r="X175" i="21"/>
  <c r="W175" i="21"/>
  <c r="V175" i="21"/>
  <c r="U175" i="21"/>
  <c r="X174" i="21"/>
  <c r="W174" i="21"/>
  <c r="V174" i="21"/>
  <c r="U174" i="21"/>
  <c r="AJ173" i="21"/>
  <c r="AI173" i="21"/>
  <c r="X173" i="21"/>
  <c r="W173" i="21"/>
  <c r="V173" i="21"/>
  <c r="U173" i="21"/>
  <c r="AJ172" i="21"/>
  <c r="AI172" i="21"/>
  <c r="X172" i="21"/>
  <c r="W172" i="21"/>
  <c r="V172" i="21"/>
  <c r="U172" i="21"/>
  <c r="AJ171" i="21"/>
  <c r="AI171" i="21"/>
  <c r="X171" i="21"/>
  <c r="W171" i="21"/>
  <c r="V171" i="21"/>
  <c r="U171" i="21"/>
  <c r="AJ170" i="21"/>
  <c r="AI170" i="21"/>
  <c r="X170" i="21"/>
  <c r="W170" i="21"/>
  <c r="V170" i="21"/>
  <c r="U170" i="21"/>
  <c r="X167" i="21"/>
  <c r="W167" i="21"/>
  <c r="V167" i="21"/>
  <c r="U167" i="21"/>
  <c r="X166" i="21"/>
  <c r="W166" i="21"/>
  <c r="V166" i="21"/>
  <c r="U166" i="21"/>
  <c r="AJ165" i="21"/>
  <c r="AI165" i="21"/>
  <c r="I165" i="21"/>
  <c r="J165" i="21"/>
  <c r="G165" i="21"/>
  <c r="H165" i="21"/>
  <c r="E165" i="21"/>
  <c r="F165" i="21"/>
  <c r="X165" i="21"/>
  <c r="W165" i="21"/>
  <c r="V165" i="21"/>
  <c r="U165" i="21"/>
  <c r="Q165" i="21"/>
  <c r="R165" i="21"/>
  <c r="AJ164" i="21"/>
  <c r="AI164" i="21"/>
  <c r="I164" i="21"/>
  <c r="J164" i="21"/>
  <c r="G164" i="21"/>
  <c r="H164" i="21"/>
  <c r="E164" i="21"/>
  <c r="F164" i="21"/>
  <c r="X164" i="21"/>
  <c r="W164" i="21"/>
  <c r="V164" i="21"/>
  <c r="U164" i="21"/>
  <c r="Q164" i="21"/>
  <c r="R164" i="21"/>
  <c r="AJ163" i="21"/>
  <c r="AI163" i="21"/>
  <c r="I163" i="21"/>
  <c r="J163" i="21"/>
  <c r="G163" i="21"/>
  <c r="H163" i="21"/>
  <c r="E163" i="21"/>
  <c r="F163" i="21"/>
  <c r="X163" i="21"/>
  <c r="W163" i="21"/>
  <c r="V163" i="21"/>
  <c r="U163" i="21"/>
  <c r="Q163" i="21"/>
  <c r="R163" i="21"/>
  <c r="AJ162" i="21"/>
  <c r="AI162" i="21"/>
  <c r="I162" i="21"/>
  <c r="J162" i="21"/>
  <c r="G162" i="21"/>
  <c r="H162" i="21"/>
  <c r="E162" i="21"/>
  <c r="F162" i="21"/>
  <c r="X162" i="21"/>
  <c r="W162" i="21"/>
  <c r="V162" i="21"/>
  <c r="U162" i="21"/>
  <c r="Q162" i="21"/>
  <c r="R162" i="21"/>
  <c r="S159" i="21"/>
  <c r="R159" i="21"/>
  <c r="Q159" i="21"/>
  <c r="O159" i="21"/>
  <c r="H159" i="21"/>
  <c r="E144" i="21"/>
  <c r="E145" i="21"/>
  <c r="E146" i="21"/>
  <c r="E147" i="21"/>
  <c r="E148" i="21"/>
  <c r="E149" i="21"/>
  <c r="X158" i="21"/>
  <c r="W158" i="21"/>
  <c r="V158" i="21"/>
  <c r="U158" i="21"/>
  <c r="X157" i="21"/>
  <c r="W157" i="21"/>
  <c r="V157" i="21"/>
  <c r="U157" i="21"/>
  <c r="X156" i="21"/>
  <c r="W156" i="21"/>
  <c r="V156" i="21"/>
  <c r="U156" i="21"/>
  <c r="X155" i="21"/>
  <c r="W155" i="21"/>
  <c r="V155" i="21"/>
  <c r="U155" i="21"/>
  <c r="X154" i="21"/>
  <c r="W154" i="21"/>
  <c r="V154" i="21"/>
  <c r="U154" i="21"/>
  <c r="X153" i="21"/>
  <c r="W153" i="21"/>
  <c r="V153" i="21"/>
  <c r="U153" i="21"/>
  <c r="X152" i="21"/>
  <c r="W152" i="21"/>
  <c r="V152" i="21"/>
  <c r="U152" i="21"/>
  <c r="X151" i="21"/>
  <c r="W151" i="21"/>
  <c r="V151" i="21"/>
  <c r="U151" i="21"/>
  <c r="X150" i="21"/>
  <c r="W150" i="21"/>
  <c r="V150" i="21"/>
  <c r="U150" i="21"/>
  <c r="M149" i="21"/>
  <c r="N149" i="21"/>
  <c r="AJ149" i="21" s="1"/>
  <c r="K149" i="21"/>
  <c r="L149" i="21"/>
  <c r="I149" i="21"/>
  <c r="J149" i="21"/>
  <c r="G149" i="21"/>
  <c r="H149" i="21"/>
  <c r="F149" i="21"/>
  <c r="X149" i="21"/>
  <c r="W149" i="21"/>
  <c r="V149" i="21"/>
  <c r="U149" i="21"/>
  <c r="Q149" i="21"/>
  <c r="R149" i="21"/>
  <c r="M148" i="21"/>
  <c r="N148" i="21"/>
  <c r="K148" i="21"/>
  <c r="L148" i="21"/>
  <c r="I148" i="21"/>
  <c r="J148" i="21"/>
  <c r="G148" i="21"/>
  <c r="H148" i="21"/>
  <c r="F148" i="21"/>
  <c r="X148" i="21"/>
  <c r="W148" i="21"/>
  <c r="V148" i="21"/>
  <c r="U148" i="21"/>
  <c r="Q148" i="21"/>
  <c r="R148" i="21"/>
  <c r="M147" i="21"/>
  <c r="N147" i="21"/>
  <c r="K147" i="21"/>
  <c r="L147" i="21"/>
  <c r="I147" i="21"/>
  <c r="J147" i="21"/>
  <c r="G147" i="21"/>
  <c r="H147" i="21"/>
  <c r="F147" i="21"/>
  <c r="X147" i="21"/>
  <c r="W147" i="21"/>
  <c r="V147" i="21"/>
  <c r="U147" i="21"/>
  <c r="Q147" i="21"/>
  <c r="R147" i="21"/>
  <c r="M146" i="21"/>
  <c r="N146" i="21"/>
  <c r="K146" i="21"/>
  <c r="L146" i="21"/>
  <c r="I146" i="21"/>
  <c r="J146" i="21"/>
  <c r="G146" i="21"/>
  <c r="H146" i="21"/>
  <c r="F146" i="21"/>
  <c r="X146" i="21"/>
  <c r="W146" i="21"/>
  <c r="V146" i="21"/>
  <c r="U146" i="21"/>
  <c r="Q146" i="21"/>
  <c r="R146" i="21"/>
  <c r="M145" i="21"/>
  <c r="N145" i="21"/>
  <c r="K145" i="21"/>
  <c r="L145" i="21"/>
  <c r="I145" i="21"/>
  <c r="J145" i="21"/>
  <c r="G145" i="21"/>
  <c r="H145" i="21"/>
  <c r="F145" i="21"/>
  <c r="X145" i="21"/>
  <c r="W145" i="21"/>
  <c r="V145" i="21"/>
  <c r="U145" i="21"/>
  <c r="Q145" i="21"/>
  <c r="R145" i="21"/>
  <c r="M144" i="21"/>
  <c r="N144" i="21"/>
  <c r="K144" i="21"/>
  <c r="L144" i="21"/>
  <c r="I144" i="21"/>
  <c r="J144" i="21"/>
  <c r="G144" i="21"/>
  <c r="H144" i="21"/>
  <c r="F144" i="21"/>
  <c r="X144" i="21"/>
  <c r="W144" i="21"/>
  <c r="V144" i="21"/>
  <c r="U144" i="21"/>
  <c r="Q144" i="21"/>
  <c r="R144" i="21"/>
  <c r="S142" i="21"/>
  <c r="R142" i="21"/>
  <c r="Q142" i="21"/>
  <c r="O142" i="21"/>
  <c r="H142" i="21"/>
  <c r="E127" i="21"/>
  <c r="E128" i="21"/>
  <c r="E129" i="21"/>
  <c r="E130" i="21"/>
  <c r="E131" i="21"/>
  <c r="E132" i="21"/>
  <c r="X141" i="21"/>
  <c r="W141" i="21"/>
  <c r="V141" i="21"/>
  <c r="U141" i="21"/>
  <c r="X140" i="21"/>
  <c r="W140" i="21"/>
  <c r="V140" i="21"/>
  <c r="U140" i="21"/>
  <c r="X139" i="21"/>
  <c r="W139" i="21"/>
  <c r="V139" i="21"/>
  <c r="U139" i="21"/>
  <c r="X138" i="21"/>
  <c r="W138" i="21"/>
  <c r="V138" i="21"/>
  <c r="U138" i="21"/>
  <c r="X137" i="21"/>
  <c r="W137" i="21"/>
  <c r="V137" i="21"/>
  <c r="U137" i="21"/>
  <c r="X136" i="21"/>
  <c r="W136" i="21"/>
  <c r="V136" i="21"/>
  <c r="U136" i="21"/>
  <c r="X135" i="21"/>
  <c r="W135" i="21"/>
  <c r="V135" i="21"/>
  <c r="U135" i="21"/>
  <c r="X134" i="21"/>
  <c r="W134" i="21"/>
  <c r="V134" i="21"/>
  <c r="U134" i="21"/>
  <c r="X133" i="21"/>
  <c r="W133" i="21"/>
  <c r="V133" i="21"/>
  <c r="U133" i="21"/>
  <c r="M132" i="21"/>
  <c r="N132" i="21"/>
  <c r="K132" i="21"/>
  <c r="L132" i="21"/>
  <c r="I132" i="21"/>
  <c r="J132" i="21"/>
  <c r="G132" i="21"/>
  <c r="H132" i="21"/>
  <c r="F132" i="21"/>
  <c r="X132" i="21"/>
  <c r="W132" i="21"/>
  <c r="V132" i="21"/>
  <c r="U132" i="21"/>
  <c r="Q132" i="21"/>
  <c r="R132" i="21"/>
  <c r="M131" i="21"/>
  <c r="N131" i="21"/>
  <c r="K131" i="21"/>
  <c r="L131" i="21"/>
  <c r="I131" i="21"/>
  <c r="J131" i="21"/>
  <c r="G131" i="21"/>
  <c r="H131" i="21"/>
  <c r="F131" i="21"/>
  <c r="X131" i="21"/>
  <c r="W131" i="21"/>
  <c r="V131" i="21"/>
  <c r="U131" i="21"/>
  <c r="Q131" i="21"/>
  <c r="R131" i="21"/>
  <c r="M130" i="21"/>
  <c r="N130" i="21"/>
  <c r="K130" i="21"/>
  <c r="L130" i="21"/>
  <c r="I130" i="21"/>
  <c r="J130" i="21"/>
  <c r="G130" i="21"/>
  <c r="H130" i="21"/>
  <c r="F130" i="21"/>
  <c r="X130" i="21"/>
  <c r="W130" i="21"/>
  <c r="V130" i="21"/>
  <c r="U130" i="21"/>
  <c r="Q130" i="21"/>
  <c r="R130" i="21"/>
  <c r="M129" i="21"/>
  <c r="N129" i="21"/>
  <c r="K129" i="21"/>
  <c r="L129" i="21"/>
  <c r="I129" i="21"/>
  <c r="J129" i="21"/>
  <c r="G129" i="21"/>
  <c r="H129" i="21"/>
  <c r="F129" i="21"/>
  <c r="X129" i="21"/>
  <c r="W129" i="21"/>
  <c r="V129" i="21"/>
  <c r="U129" i="21"/>
  <c r="Q129" i="21"/>
  <c r="R129" i="21"/>
  <c r="M128" i="21"/>
  <c r="N128" i="21"/>
  <c r="K128" i="21"/>
  <c r="L128" i="21"/>
  <c r="I128" i="21"/>
  <c r="J128" i="21"/>
  <c r="G128" i="21"/>
  <c r="H128" i="21"/>
  <c r="F128" i="21"/>
  <c r="X128" i="21"/>
  <c r="W128" i="21"/>
  <c r="V128" i="21"/>
  <c r="U128" i="21"/>
  <c r="Q128" i="21"/>
  <c r="R128" i="21"/>
  <c r="M127" i="21"/>
  <c r="N127" i="21"/>
  <c r="K127" i="21"/>
  <c r="L127" i="21"/>
  <c r="I127" i="21"/>
  <c r="J127" i="21"/>
  <c r="G127" i="21"/>
  <c r="H127" i="21"/>
  <c r="F127" i="21"/>
  <c r="X127" i="21"/>
  <c r="W127" i="21"/>
  <c r="V127" i="21"/>
  <c r="U127" i="21"/>
  <c r="Q127" i="21"/>
  <c r="R127" i="21"/>
  <c r="Q119" i="21"/>
  <c r="R119" i="21"/>
  <c r="Q118" i="21"/>
  <c r="R118" i="21"/>
  <c r="Q117" i="21"/>
  <c r="R117" i="21"/>
  <c r="E117" i="21"/>
  <c r="G117" i="21"/>
  <c r="I117" i="21"/>
  <c r="F117" i="21"/>
  <c r="H117" i="21"/>
  <c r="J117" i="21"/>
  <c r="E118" i="21"/>
  <c r="G118" i="21"/>
  <c r="I118" i="21"/>
  <c r="F118" i="21"/>
  <c r="H118" i="21"/>
  <c r="J118" i="21"/>
  <c r="E119" i="21"/>
  <c r="G119" i="21"/>
  <c r="I119" i="21"/>
  <c r="F119" i="21"/>
  <c r="H119" i="21"/>
  <c r="J119" i="21"/>
  <c r="X121" i="21"/>
  <c r="W121" i="21"/>
  <c r="V121" i="21"/>
  <c r="U121" i="21"/>
  <c r="X120" i="21"/>
  <c r="W120" i="21"/>
  <c r="V120" i="21"/>
  <c r="U120" i="21"/>
  <c r="AJ119" i="21"/>
  <c r="AI119" i="21"/>
  <c r="X119" i="21"/>
  <c r="W119" i="21"/>
  <c r="V119" i="21"/>
  <c r="U119" i="21"/>
  <c r="AJ118" i="21"/>
  <c r="AI118" i="21"/>
  <c r="X118" i="21"/>
  <c r="W118" i="21"/>
  <c r="V118" i="21"/>
  <c r="U118" i="21"/>
  <c r="AJ117" i="21"/>
  <c r="AI117" i="21"/>
  <c r="X117" i="21"/>
  <c r="W117" i="21"/>
  <c r="V117" i="21"/>
  <c r="U117" i="21"/>
  <c r="AJ116" i="21"/>
  <c r="AI116" i="21"/>
  <c r="I116" i="21"/>
  <c r="J116" i="21"/>
  <c r="G116" i="21"/>
  <c r="H116" i="21"/>
  <c r="E116" i="21"/>
  <c r="F116" i="21"/>
  <c r="X116" i="21"/>
  <c r="W116" i="21"/>
  <c r="V116" i="21"/>
  <c r="U116" i="21"/>
  <c r="Q116" i="21"/>
  <c r="R116" i="21"/>
  <c r="X113" i="21"/>
  <c r="W113" i="21"/>
  <c r="V113" i="21"/>
  <c r="U113" i="21"/>
  <c r="X112" i="21"/>
  <c r="W112" i="21"/>
  <c r="V112" i="21"/>
  <c r="U112" i="21"/>
  <c r="AJ111" i="21"/>
  <c r="AI111" i="21"/>
  <c r="I111" i="21"/>
  <c r="J111" i="21"/>
  <c r="G111" i="21"/>
  <c r="H111" i="21"/>
  <c r="E111" i="21"/>
  <c r="F111" i="21"/>
  <c r="X111" i="21"/>
  <c r="W111" i="21"/>
  <c r="V111" i="21"/>
  <c r="U111" i="21"/>
  <c r="Q111" i="21"/>
  <c r="R111" i="21"/>
  <c r="AJ110" i="21"/>
  <c r="AI110" i="21"/>
  <c r="I110" i="21"/>
  <c r="J110" i="21"/>
  <c r="G110" i="21"/>
  <c r="H110" i="21"/>
  <c r="E110" i="21"/>
  <c r="F110" i="21"/>
  <c r="X110" i="21"/>
  <c r="W110" i="21"/>
  <c r="V110" i="21"/>
  <c r="U110" i="21"/>
  <c r="Q110" i="21"/>
  <c r="R110" i="21"/>
  <c r="AJ109" i="21"/>
  <c r="AI109" i="21"/>
  <c r="I109" i="21"/>
  <c r="J109" i="21"/>
  <c r="G109" i="21"/>
  <c r="H109" i="21"/>
  <c r="E109" i="21"/>
  <c r="F109" i="21"/>
  <c r="X109" i="21"/>
  <c r="W109" i="21"/>
  <c r="V109" i="21"/>
  <c r="U109" i="21"/>
  <c r="Q109" i="21"/>
  <c r="R109" i="21"/>
  <c r="AJ108" i="21"/>
  <c r="AI108" i="21"/>
  <c r="I108" i="21"/>
  <c r="J108" i="21"/>
  <c r="G108" i="21"/>
  <c r="H108" i="21"/>
  <c r="E108" i="21"/>
  <c r="F108" i="21"/>
  <c r="X108" i="21"/>
  <c r="W108" i="21"/>
  <c r="V108" i="21"/>
  <c r="U108" i="21"/>
  <c r="Q108" i="21"/>
  <c r="R108" i="21"/>
  <c r="Q97" i="21"/>
  <c r="R97" i="21"/>
  <c r="Q98" i="21"/>
  <c r="R98" i="21"/>
  <c r="Q99" i="21"/>
  <c r="R99" i="21"/>
  <c r="Q100" i="21"/>
  <c r="R100" i="21"/>
  <c r="E97" i="21"/>
  <c r="G97" i="21"/>
  <c r="I97" i="21"/>
  <c r="F97" i="21"/>
  <c r="H97" i="21"/>
  <c r="J97" i="21"/>
  <c r="E98" i="21"/>
  <c r="G98" i="21"/>
  <c r="I98" i="21"/>
  <c r="F98" i="21"/>
  <c r="H98" i="21"/>
  <c r="J98" i="21"/>
  <c r="E99" i="21"/>
  <c r="G99" i="21"/>
  <c r="I99" i="21"/>
  <c r="F99" i="21"/>
  <c r="H99" i="21"/>
  <c r="J99" i="21"/>
  <c r="E100" i="21"/>
  <c r="G100" i="21"/>
  <c r="I100" i="21"/>
  <c r="F100" i="21"/>
  <c r="H100" i="21"/>
  <c r="J100" i="21"/>
  <c r="X102" i="21"/>
  <c r="W102" i="21"/>
  <c r="V102" i="21"/>
  <c r="U102" i="21"/>
  <c r="X101" i="21"/>
  <c r="W101" i="21"/>
  <c r="V101" i="21"/>
  <c r="U101" i="21"/>
  <c r="AJ100" i="21"/>
  <c r="AI100" i="21"/>
  <c r="X100" i="21"/>
  <c r="W100" i="21"/>
  <c r="V100" i="21"/>
  <c r="U100" i="21"/>
  <c r="AJ99" i="21"/>
  <c r="AI99" i="21"/>
  <c r="X99" i="21"/>
  <c r="W99" i="21"/>
  <c r="V99" i="21"/>
  <c r="U99" i="21"/>
  <c r="AJ98" i="21"/>
  <c r="AI98" i="21"/>
  <c r="X98" i="21"/>
  <c r="W98" i="21"/>
  <c r="V98" i="21"/>
  <c r="U98" i="21"/>
  <c r="AJ97" i="21"/>
  <c r="AI97" i="21"/>
  <c r="X97" i="21"/>
  <c r="W97" i="21"/>
  <c r="V97" i="21"/>
  <c r="U97" i="21"/>
  <c r="Q81" i="21"/>
  <c r="R81" i="21"/>
  <c r="Q82" i="21"/>
  <c r="R82" i="21"/>
  <c r="Q83" i="21"/>
  <c r="R83" i="21"/>
  <c r="Q84" i="21"/>
  <c r="R84" i="21"/>
  <c r="E81" i="21"/>
  <c r="G81" i="21"/>
  <c r="I81" i="21"/>
  <c r="F81" i="21"/>
  <c r="H81" i="21"/>
  <c r="J81" i="21"/>
  <c r="E82" i="21"/>
  <c r="G82" i="21"/>
  <c r="I82" i="21"/>
  <c r="F82" i="21"/>
  <c r="H82" i="21"/>
  <c r="J82" i="21"/>
  <c r="E83" i="21"/>
  <c r="G83" i="21"/>
  <c r="I83" i="21"/>
  <c r="F83" i="21"/>
  <c r="H83" i="21"/>
  <c r="J83" i="21"/>
  <c r="E84" i="21"/>
  <c r="G84" i="21"/>
  <c r="I84" i="21"/>
  <c r="F84" i="21"/>
  <c r="H84" i="21"/>
  <c r="J84" i="21"/>
  <c r="X94" i="21"/>
  <c r="W94" i="21"/>
  <c r="V94" i="21"/>
  <c r="U94" i="21"/>
  <c r="X93" i="21"/>
  <c r="W93" i="21"/>
  <c r="V93" i="21"/>
  <c r="U93" i="21"/>
  <c r="AJ92" i="21"/>
  <c r="AI92" i="21"/>
  <c r="I92" i="21"/>
  <c r="J92" i="21"/>
  <c r="G92" i="21"/>
  <c r="H92" i="21"/>
  <c r="E92" i="21"/>
  <c r="F92" i="21"/>
  <c r="X92" i="21"/>
  <c r="W92" i="21"/>
  <c r="V92" i="21"/>
  <c r="U92" i="21"/>
  <c r="Q92" i="21"/>
  <c r="R92" i="21"/>
  <c r="AJ91" i="21"/>
  <c r="AI91" i="21"/>
  <c r="I91" i="21"/>
  <c r="J91" i="21"/>
  <c r="G91" i="21"/>
  <c r="H91" i="21"/>
  <c r="E91" i="21"/>
  <c r="F91" i="21"/>
  <c r="X91" i="21"/>
  <c r="W91" i="21"/>
  <c r="V91" i="21"/>
  <c r="U91" i="21"/>
  <c r="Q91" i="21"/>
  <c r="R91" i="21"/>
  <c r="AJ90" i="21"/>
  <c r="AI90" i="21"/>
  <c r="I90" i="21"/>
  <c r="J90" i="21"/>
  <c r="G90" i="21"/>
  <c r="H90" i="21"/>
  <c r="E90" i="21"/>
  <c r="F90" i="21"/>
  <c r="X90" i="21"/>
  <c r="W90" i="21"/>
  <c r="V90" i="21"/>
  <c r="U90" i="21"/>
  <c r="Q90" i="21"/>
  <c r="R90" i="21"/>
  <c r="AJ89" i="21"/>
  <c r="AI89" i="21"/>
  <c r="I89" i="21"/>
  <c r="J89" i="21"/>
  <c r="G89" i="21"/>
  <c r="H89" i="21"/>
  <c r="E89" i="21"/>
  <c r="F89" i="21"/>
  <c r="X89" i="21"/>
  <c r="W89" i="21"/>
  <c r="V89" i="21"/>
  <c r="U89" i="21"/>
  <c r="Q89" i="21"/>
  <c r="R89" i="21"/>
  <c r="X86" i="21"/>
  <c r="W86" i="21"/>
  <c r="V86" i="21"/>
  <c r="U86" i="21"/>
  <c r="X85" i="21"/>
  <c r="W85" i="21"/>
  <c r="V85" i="21"/>
  <c r="U85" i="21"/>
  <c r="AJ84" i="21"/>
  <c r="AI84" i="21"/>
  <c r="X84" i="21"/>
  <c r="W84" i="21"/>
  <c r="V84" i="21"/>
  <c r="U84" i="21"/>
  <c r="AJ83" i="21"/>
  <c r="AI83" i="21"/>
  <c r="X83" i="21"/>
  <c r="W83" i="21"/>
  <c r="V83" i="21"/>
  <c r="U83" i="21"/>
  <c r="AJ82" i="21"/>
  <c r="AI82" i="21"/>
  <c r="X82" i="21"/>
  <c r="W82" i="21"/>
  <c r="V82" i="21"/>
  <c r="U82" i="21"/>
  <c r="AJ81" i="21"/>
  <c r="AI81" i="21"/>
  <c r="X81" i="21"/>
  <c r="W81" i="21"/>
  <c r="V81" i="21"/>
  <c r="U81" i="21"/>
  <c r="Q73" i="21"/>
  <c r="R73" i="21"/>
  <c r="Q72" i="21"/>
  <c r="R72" i="21"/>
  <c r="Q71" i="21"/>
  <c r="R71" i="21"/>
  <c r="Q70" i="21"/>
  <c r="R70" i="21"/>
  <c r="E70" i="21"/>
  <c r="G70" i="21"/>
  <c r="I70" i="21"/>
  <c r="F70" i="21"/>
  <c r="H70" i="21"/>
  <c r="J70" i="21"/>
  <c r="E71" i="21"/>
  <c r="AF71" i="21" s="1"/>
  <c r="G71" i="21"/>
  <c r="I71" i="21"/>
  <c r="F71" i="21"/>
  <c r="H71" i="21"/>
  <c r="J71" i="21"/>
  <c r="E72" i="21"/>
  <c r="G72" i="21"/>
  <c r="I72" i="21"/>
  <c r="AH72" i="21" s="1"/>
  <c r="F72" i="21"/>
  <c r="H72" i="21"/>
  <c r="J72" i="21"/>
  <c r="E73" i="21"/>
  <c r="G73" i="21"/>
  <c r="I73" i="21"/>
  <c r="F73" i="21"/>
  <c r="H73" i="21"/>
  <c r="J73" i="21"/>
  <c r="X75" i="21"/>
  <c r="W75" i="21"/>
  <c r="V75" i="21"/>
  <c r="U75" i="21"/>
  <c r="X74" i="21"/>
  <c r="W74" i="21"/>
  <c r="V74" i="21"/>
  <c r="U74" i="21"/>
  <c r="AJ73" i="21"/>
  <c r="AI73" i="21"/>
  <c r="X73" i="21"/>
  <c r="W73" i="21"/>
  <c r="V73" i="21"/>
  <c r="U73" i="21"/>
  <c r="AJ72" i="21"/>
  <c r="AI72" i="21"/>
  <c r="X72" i="21"/>
  <c r="W72" i="21"/>
  <c r="V72" i="21"/>
  <c r="U72" i="21"/>
  <c r="AJ71" i="21"/>
  <c r="AI71" i="21"/>
  <c r="X71" i="21"/>
  <c r="W71" i="21"/>
  <c r="V71" i="21"/>
  <c r="U71" i="21"/>
  <c r="AJ70" i="21"/>
  <c r="AI70" i="21"/>
  <c r="X70" i="21"/>
  <c r="W70" i="21"/>
  <c r="V70" i="21"/>
  <c r="U70" i="21"/>
  <c r="Q64" i="21"/>
  <c r="R64" i="21"/>
  <c r="Q63" i="21"/>
  <c r="R63" i="21"/>
  <c r="Q62" i="21"/>
  <c r="R62" i="21"/>
  <c r="Q61" i="21"/>
  <c r="R61" i="21"/>
  <c r="E61" i="21"/>
  <c r="G61" i="21"/>
  <c r="I61" i="21"/>
  <c r="AH61" i="21" s="1"/>
  <c r="F61" i="21"/>
  <c r="H61" i="21"/>
  <c r="J61" i="21"/>
  <c r="E62" i="21"/>
  <c r="G62" i="21"/>
  <c r="I62" i="21"/>
  <c r="F62" i="21"/>
  <c r="H62" i="21"/>
  <c r="J62" i="21"/>
  <c r="E63" i="21"/>
  <c r="G63" i="21"/>
  <c r="I63" i="21"/>
  <c r="AH63" i="21" s="1"/>
  <c r="F63" i="21"/>
  <c r="H63" i="21"/>
  <c r="J63" i="21"/>
  <c r="E64" i="21"/>
  <c r="G64" i="21"/>
  <c r="I64" i="21"/>
  <c r="F64" i="21"/>
  <c r="H64" i="21"/>
  <c r="J64" i="21"/>
  <c r="X66" i="21"/>
  <c r="W66" i="21"/>
  <c r="V66" i="21"/>
  <c r="U66" i="21"/>
  <c r="X65" i="21"/>
  <c r="W65" i="21"/>
  <c r="V65" i="21"/>
  <c r="U65" i="21"/>
  <c r="AJ64" i="21"/>
  <c r="AI64" i="21"/>
  <c r="X64" i="21"/>
  <c r="W64" i="21"/>
  <c r="V64" i="21"/>
  <c r="U64" i="21"/>
  <c r="AJ63" i="21"/>
  <c r="AI63" i="21"/>
  <c r="X63" i="21"/>
  <c r="W63" i="21"/>
  <c r="V63" i="21"/>
  <c r="U63" i="21"/>
  <c r="AJ62" i="21"/>
  <c r="AI62" i="21"/>
  <c r="X62" i="21"/>
  <c r="W62" i="21"/>
  <c r="V62" i="21"/>
  <c r="U62" i="21"/>
  <c r="AJ61" i="21"/>
  <c r="AI61" i="21"/>
  <c r="X61" i="21"/>
  <c r="W61" i="21"/>
  <c r="V61" i="21"/>
  <c r="U61" i="21"/>
  <c r="Q56" i="21"/>
  <c r="R56" i="21"/>
  <c r="Q55" i="21"/>
  <c r="R55" i="21"/>
  <c r="Q54" i="21"/>
  <c r="R54" i="21"/>
  <c r="Q53" i="21"/>
  <c r="R53" i="21"/>
  <c r="E53" i="21"/>
  <c r="G53" i="21"/>
  <c r="I53" i="21"/>
  <c r="F53" i="21"/>
  <c r="H53" i="21"/>
  <c r="J53" i="21"/>
  <c r="E54" i="21"/>
  <c r="G54" i="21"/>
  <c r="I54" i="21"/>
  <c r="F54" i="21"/>
  <c r="H54" i="21"/>
  <c r="J54" i="21"/>
  <c r="E55" i="21"/>
  <c r="G55" i="21"/>
  <c r="I55" i="21"/>
  <c r="AH55" i="21" s="1"/>
  <c r="F55" i="21"/>
  <c r="H55" i="21"/>
  <c r="J55" i="21"/>
  <c r="E56" i="21"/>
  <c r="G56" i="21"/>
  <c r="I56" i="21"/>
  <c r="F56" i="21"/>
  <c r="H56" i="21"/>
  <c r="J56" i="21"/>
  <c r="X58" i="21"/>
  <c r="W58" i="21"/>
  <c r="V58" i="21"/>
  <c r="U58" i="21"/>
  <c r="X57" i="21"/>
  <c r="W57" i="21"/>
  <c r="V57" i="21"/>
  <c r="U57" i="21"/>
  <c r="AJ56" i="21"/>
  <c r="AI56" i="21"/>
  <c r="X56" i="21"/>
  <c r="W56" i="21"/>
  <c r="V56" i="21"/>
  <c r="U56" i="21"/>
  <c r="AJ55" i="21"/>
  <c r="AI55" i="21"/>
  <c r="X55" i="21"/>
  <c r="W55" i="21"/>
  <c r="V55" i="21"/>
  <c r="U55" i="21"/>
  <c r="AJ54" i="21"/>
  <c r="AI54" i="21"/>
  <c r="X54" i="21"/>
  <c r="W54" i="21"/>
  <c r="V54" i="21"/>
  <c r="U54" i="21"/>
  <c r="AJ53" i="21"/>
  <c r="AI53" i="21"/>
  <c r="X53" i="21"/>
  <c r="W53" i="21"/>
  <c r="V53" i="21"/>
  <c r="U53" i="21"/>
  <c r="X32" i="21"/>
  <c r="W32" i="21"/>
  <c r="V32" i="21"/>
  <c r="U32" i="21"/>
  <c r="X31" i="21"/>
  <c r="W31" i="21"/>
  <c r="V31" i="21"/>
  <c r="U31" i="21"/>
  <c r="X30" i="21"/>
  <c r="W30" i="21"/>
  <c r="V30" i="21"/>
  <c r="U30" i="21"/>
  <c r="X29" i="21"/>
  <c r="W29" i="21"/>
  <c r="V29" i="21"/>
  <c r="U29" i="21"/>
  <c r="X28" i="21"/>
  <c r="W28" i="21"/>
  <c r="V28" i="21"/>
  <c r="U28" i="21"/>
  <c r="X27" i="21"/>
  <c r="W27" i="21"/>
  <c r="V27" i="21"/>
  <c r="U27" i="21"/>
  <c r="X26" i="21"/>
  <c r="W26" i="21"/>
  <c r="V26" i="21"/>
  <c r="U26" i="21"/>
  <c r="X25" i="21"/>
  <c r="W25" i="21"/>
  <c r="V25" i="21"/>
  <c r="U25" i="21"/>
  <c r="X24" i="21"/>
  <c r="W24" i="21"/>
  <c r="V24" i="21"/>
  <c r="U24" i="21"/>
  <c r="M23" i="21"/>
  <c r="N23" i="21"/>
  <c r="K23" i="21"/>
  <c r="L23" i="21"/>
  <c r="I23" i="21"/>
  <c r="J23" i="21"/>
  <c r="G23" i="21"/>
  <c r="H23" i="21"/>
  <c r="E23" i="21"/>
  <c r="F23" i="21"/>
  <c r="X23" i="21"/>
  <c r="W23" i="21"/>
  <c r="V23" i="21"/>
  <c r="U23" i="21"/>
  <c r="Q23" i="21"/>
  <c r="R23" i="21"/>
  <c r="M22" i="21"/>
  <c r="N22" i="21"/>
  <c r="K22" i="21"/>
  <c r="L22" i="21"/>
  <c r="I22" i="21"/>
  <c r="J22" i="21"/>
  <c r="G22" i="21"/>
  <c r="H22" i="21"/>
  <c r="E22" i="21"/>
  <c r="F22" i="21"/>
  <c r="X22" i="21"/>
  <c r="W22" i="21"/>
  <c r="V22" i="21"/>
  <c r="U22" i="21"/>
  <c r="Q22" i="21"/>
  <c r="R22" i="21"/>
  <c r="M21" i="21"/>
  <c r="N21" i="21"/>
  <c r="K21" i="21"/>
  <c r="L21" i="21"/>
  <c r="I21" i="21"/>
  <c r="J21" i="21"/>
  <c r="G21" i="21"/>
  <c r="H21" i="21"/>
  <c r="E21" i="21"/>
  <c r="F21" i="21"/>
  <c r="X21" i="21"/>
  <c r="W21" i="21"/>
  <c r="V21" i="21"/>
  <c r="U21" i="21"/>
  <c r="Q21" i="21"/>
  <c r="R21" i="21"/>
  <c r="M20" i="21"/>
  <c r="N20" i="21"/>
  <c r="K20" i="21"/>
  <c r="L20" i="21"/>
  <c r="I20" i="21"/>
  <c r="J20" i="21"/>
  <c r="G20" i="21"/>
  <c r="H20" i="21"/>
  <c r="E20" i="21"/>
  <c r="F20" i="21"/>
  <c r="X20" i="21"/>
  <c r="W20" i="21"/>
  <c r="V20" i="21"/>
  <c r="U20" i="21"/>
  <c r="Q20" i="21"/>
  <c r="R20" i="21"/>
  <c r="M19" i="21"/>
  <c r="N19" i="21"/>
  <c r="K19" i="21"/>
  <c r="L19" i="21"/>
  <c r="I19" i="21"/>
  <c r="J19" i="21"/>
  <c r="G19" i="21"/>
  <c r="H19" i="21"/>
  <c r="E19" i="21"/>
  <c r="F19" i="21"/>
  <c r="X19" i="21"/>
  <c r="W19" i="21"/>
  <c r="V19" i="21"/>
  <c r="U19" i="21"/>
  <c r="Q19" i="21"/>
  <c r="R19" i="21"/>
  <c r="M18" i="21"/>
  <c r="N18" i="21"/>
  <c r="K18" i="21"/>
  <c r="L18" i="21"/>
  <c r="I18" i="21"/>
  <c r="J18" i="21"/>
  <c r="G18" i="21"/>
  <c r="H18" i="21"/>
  <c r="E18" i="21"/>
  <c r="F18" i="21"/>
  <c r="X18" i="21"/>
  <c r="W18" i="21"/>
  <c r="V18" i="21"/>
  <c r="U18" i="21"/>
  <c r="Q18" i="21"/>
  <c r="R18" i="21"/>
  <c r="Q13" i="21"/>
  <c r="R13" i="21"/>
  <c r="Q12" i="21"/>
  <c r="R12" i="21"/>
  <c r="Q11" i="21"/>
  <c r="R11" i="21"/>
  <c r="Q10" i="21"/>
  <c r="R10" i="21"/>
  <c r="E10" i="21"/>
  <c r="G10" i="21"/>
  <c r="I10" i="21"/>
  <c r="F10" i="21"/>
  <c r="H10" i="21"/>
  <c r="J10" i="21"/>
  <c r="E11" i="21"/>
  <c r="G11" i="21"/>
  <c r="I11" i="21"/>
  <c r="F11" i="21"/>
  <c r="H11" i="21"/>
  <c r="J11" i="21"/>
  <c r="E12" i="21"/>
  <c r="G12" i="21"/>
  <c r="I12" i="21"/>
  <c r="F12" i="21"/>
  <c r="H12" i="21"/>
  <c r="J12" i="21"/>
  <c r="E13" i="21"/>
  <c r="G13" i="21"/>
  <c r="I13" i="21"/>
  <c r="F13" i="21"/>
  <c r="H13" i="21"/>
  <c r="J13" i="21"/>
  <c r="X15" i="21"/>
  <c r="W15" i="21"/>
  <c r="V15" i="21"/>
  <c r="U15" i="21"/>
  <c r="X14" i="21"/>
  <c r="W14" i="21"/>
  <c r="V14" i="21"/>
  <c r="U14" i="21"/>
  <c r="AJ13" i="21"/>
  <c r="AI13" i="21"/>
  <c r="X13" i="21"/>
  <c r="W13" i="21"/>
  <c r="V13" i="21"/>
  <c r="U13" i="21"/>
  <c r="AJ12" i="21"/>
  <c r="AI12" i="21"/>
  <c r="X12" i="21"/>
  <c r="W12" i="21"/>
  <c r="V12" i="21"/>
  <c r="U12" i="21"/>
  <c r="AJ11" i="21"/>
  <c r="AI11" i="21"/>
  <c r="X11" i="21"/>
  <c r="W11" i="21"/>
  <c r="V11" i="21"/>
  <c r="U11" i="21"/>
  <c r="AJ10" i="21"/>
  <c r="AI10" i="21"/>
  <c r="X10" i="21"/>
  <c r="W10" i="21"/>
  <c r="V10" i="21"/>
  <c r="U10" i="21"/>
  <c r="Q2" i="21"/>
  <c r="R2" i="21"/>
  <c r="Q3" i="21"/>
  <c r="R3" i="21"/>
  <c r="Q4" i="21"/>
  <c r="R4" i="21"/>
  <c r="Q5" i="21"/>
  <c r="R5" i="21"/>
  <c r="E2" i="21"/>
  <c r="G2" i="21"/>
  <c r="I2" i="21"/>
  <c r="F2" i="21"/>
  <c r="H2" i="21"/>
  <c r="J2" i="21"/>
  <c r="E3" i="21"/>
  <c r="G3" i="21"/>
  <c r="I3" i="21"/>
  <c r="AH3" i="21" s="1"/>
  <c r="F3" i="21"/>
  <c r="H3" i="21"/>
  <c r="J3" i="21"/>
  <c r="E4" i="21"/>
  <c r="G4" i="21"/>
  <c r="I4" i="21"/>
  <c r="F4" i="21"/>
  <c r="H4" i="21"/>
  <c r="J4" i="21"/>
  <c r="E5" i="21"/>
  <c r="G5" i="21"/>
  <c r="I5" i="21"/>
  <c r="AH5" i="21" s="1"/>
  <c r="F5" i="21"/>
  <c r="H5" i="21"/>
  <c r="J5" i="21"/>
  <c r="X7" i="21"/>
  <c r="W7" i="21"/>
  <c r="V7" i="21"/>
  <c r="U7" i="21"/>
  <c r="X6" i="21"/>
  <c r="W6" i="21"/>
  <c r="V6" i="21"/>
  <c r="U6" i="21"/>
  <c r="AJ5" i="21"/>
  <c r="AI5" i="21"/>
  <c r="X5" i="21"/>
  <c r="W5" i="21"/>
  <c r="V5" i="21"/>
  <c r="U5" i="21"/>
  <c r="AJ4" i="21"/>
  <c r="AI4" i="21"/>
  <c r="X4" i="21"/>
  <c r="W4" i="21"/>
  <c r="V4" i="21"/>
  <c r="U4" i="21"/>
  <c r="AJ3" i="21"/>
  <c r="AI3" i="21"/>
  <c r="X3" i="21"/>
  <c r="W3" i="21"/>
  <c r="V3" i="21"/>
  <c r="U3" i="21"/>
  <c r="AJ2" i="21"/>
  <c r="AI2" i="21"/>
  <c r="X2" i="21"/>
  <c r="W2" i="21"/>
  <c r="V2" i="21"/>
  <c r="U2" i="21"/>
  <c r="S158" i="17"/>
  <c r="R158" i="17"/>
  <c r="Q158" i="17"/>
  <c r="O158" i="17"/>
  <c r="H158" i="17"/>
  <c r="E143" i="17"/>
  <c r="E144" i="17"/>
  <c r="E145" i="17"/>
  <c r="E146" i="17"/>
  <c r="E147" i="17"/>
  <c r="E148" i="17"/>
  <c r="X157" i="17"/>
  <c r="W157" i="17"/>
  <c r="V157" i="17"/>
  <c r="U157" i="17"/>
  <c r="X156" i="17"/>
  <c r="W156" i="17"/>
  <c r="V156" i="17"/>
  <c r="U156" i="17"/>
  <c r="X155" i="17"/>
  <c r="W155" i="17"/>
  <c r="V155" i="17"/>
  <c r="U155" i="17"/>
  <c r="X154" i="17"/>
  <c r="W154" i="17"/>
  <c r="V154" i="17"/>
  <c r="U154" i="17"/>
  <c r="X153" i="17"/>
  <c r="W153" i="17"/>
  <c r="V153" i="17"/>
  <c r="U153" i="17"/>
  <c r="X152" i="17"/>
  <c r="W152" i="17"/>
  <c r="V152" i="17"/>
  <c r="U152" i="17"/>
  <c r="X151" i="17"/>
  <c r="W151" i="17"/>
  <c r="V151" i="17"/>
  <c r="U151" i="17"/>
  <c r="X150" i="17"/>
  <c r="W150" i="17"/>
  <c r="V150" i="17"/>
  <c r="U150" i="17"/>
  <c r="X149" i="17"/>
  <c r="W149" i="17"/>
  <c r="V149" i="17"/>
  <c r="U149" i="17"/>
  <c r="M148" i="17"/>
  <c r="N148" i="17"/>
  <c r="K148" i="17"/>
  <c r="L148" i="17"/>
  <c r="I148" i="17"/>
  <c r="J148" i="17"/>
  <c r="G148" i="17"/>
  <c r="H148" i="17"/>
  <c r="F148" i="17"/>
  <c r="X148" i="17"/>
  <c r="W148" i="17"/>
  <c r="V148" i="17"/>
  <c r="U148" i="17"/>
  <c r="Q148" i="17"/>
  <c r="R148" i="17"/>
  <c r="M147" i="17"/>
  <c r="N147" i="17"/>
  <c r="K147" i="17"/>
  <c r="L147" i="17"/>
  <c r="I147" i="17"/>
  <c r="J147" i="17"/>
  <c r="G147" i="17"/>
  <c r="H147" i="17"/>
  <c r="F147" i="17"/>
  <c r="X147" i="17"/>
  <c r="W147" i="17"/>
  <c r="V147" i="17"/>
  <c r="U147" i="17"/>
  <c r="Q147" i="17"/>
  <c r="R147" i="17"/>
  <c r="M146" i="17"/>
  <c r="N146" i="17"/>
  <c r="K146" i="17"/>
  <c r="L146" i="17"/>
  <c r="I146" i="17"/>
  <c r="J146" i="17"/>
  <c r="G146" i="17"/>
  <c r="H146" i="17"/>
  <c r="F146" i="17"/>
  <c r="X146" i="17"/>
  <c r="W146" i="17"/>
  <c r="V146" i="17"/>
  <c r="U146" i="17"/>
  <c r="Q146" i="17"/>
  <c r="R146" i="17"/>
  <c r="M145" i="17"/>
  <c r="N145" i="17"/>
  <c r="K145" i="17"/>
  <c r="L145" i="17"/>
  <c r="I145" i="17"/>
  <c r="J145" i="17"/>
  <c r="G145" i="17"/>
  <c r="H145" i="17"/>
  <c r="F145" i="17"/>
  <c r="X145" i="17"/>
  <c r="W145" i="17"/>
  <c r="V145" i="17"/>
  <c r="U145" i="17"/>
  <c r="Q145" i="17"/>
  <c r="R145" i="17"/>
  <c r="M144" i="17"/>
  <c r="N144" i="17"/>
  <c r="K144" i="17"/>
  <c r="L144" i="17"/>
  <c r="I144" i="17"/>
  <c r="J144" i="17"/>
  <c r="G144" i="17"/>
  <c r="H144" i="17"/>
  <c r="F144" i="17"/>
  <c r="X144" i="17"/>
  <c r="W144" i="17"/>
  <c r="V144" i="17"/>
  <c r="U144" i="17"/>
  <c r="Q144" i="17"/>
  <c r="R144" i="17"/>
  <c r="M143" i="17"/>
  <c r="N143" i="17"/>
  <c r="K143" i="17"/>
  <c r="L143" i="17"/>
  <c r="I143" i="17"/>
  <c r="J143" i="17"/>
  <c r="G143" i="17"/>
  <c r="H143" i="17"/>
  <c r="F143" i="17"/>
  <c r="X143" i="17"/>
  <c r="W143" i="17"/>
  <c r="V143" i="17"/>
  <c r="U143" i="17"/>
  <c r="Q143" i="17"/>
  <c r="R143" i="17"/>
  <c r="E126" i="17"/>
  <c r="E127" i="17"/>
  <c r="E128" i="17"/>
  <c r="E129" i="17"/>
  <c r="E130" i="17"/>
  <c r="E131" i="17"/>
  <c r="S141" i="17"/>
  <c r="R141" i="17"/>
  <c r="Q141" i="17"/>
  <c r="O141" i="17"/>
  <c r="H141" i="17"/>
  <c r="X140" i="17"/>
  <c r="W140" i="17"/>
  <c r="V140" i="17"/>
  <c r="U140" i="17"/>
  <c r="X139" i="17"/>
  <c r="W139" i="17"/>
  <c r="V139" i="17"/>
  <c r="U139" i="17"/>
  <c r="X138" i="17"/>
  <c r="W138" i="17"/>
  <c r="V138" i="17"/>
  <c r="U138" i="17"/>
  <c r="X137" i="17"/>
  <c r="W137" i="17"/>
  <c r="V137" i="17"/>
  <c r="U137" i="17"/>
  <c r="X136" i="17"/>
  <c r="W136" i="17"/>
  <c r="V136" i="17"/>
  <c r="U136" i="17"/>
  <c r="X135" i="17"/>
  <c r="W135" i="17"/>
  <c r="V135" i="17"/>
  <c r="U135" i="17"/>
  <c r="X134" i="17"/>
  <c r="W134" i="17"/>
  <c r="V134" i="17"/>
  <c r="U134" i="17"/>
  <c r="X133" i="17"/>
  <c r="W133" i="17"/>
  <c r="V133" i="17"/>
  <c r="U133" i="17"/>
  <c r="X132" i="17"/>
  <c r="W132" i="17"/>
  <c r="V132" i="17"/>
  <c r="U132" i="17"/>
  <c r="M131" i="17"/>
  <c r="N131" i="17"/>
  <c r="K131" i="17"/>
  <c r="L131" i="17"/>
  <c r="AI131" i="17" s="1"/>
  <c r="I131" i="17"/>
  <c r="J131" i="17"/>
  <c r="G131" i="17"/>
  <c r="H131" i="17"/>
  <c r="F131" i="17"/>
  <c r="X131" i="17"/>
  <c r="W131" i="17"/>
  <c r="V131" i="17"/>
  <c r="U131" i="17"/>
  <c r="Q131" i="17"/>
  <c r="R131" i="17"/>
  <c r="M130" i="17"/>
  <c r="N130" i="17"/>
  <c r="K130" i="17"/>
  <c r="L130" i="17"/>
  <c r="I130" i="17"/>
  <c r="J130" i="17"/>
  <c r="G130" i="17"/>
  <c r="H130" i="17"/>
  <c r="F130" i="17"/>
  <c r="X130" i="17"/>
  <c r="W130" i="17"/>
  <c r="V130" i="17"/>
  <c r="U130" i="17"/>
  <c r="Q130" i="17"/>
  <c r="R130" i="17"/>
  <c r="M129" i="17"/>
  <c r="N129" i="17"/>
  <c r="K129" i="17"/>
  <c r="L129" i="17"/>
  <c r="I129" i="17"/>
  <c r="J129" i="17"/>
  <c r="G129" i="17"/>
  <c r="H129" i="17"/>
  <c r="F129" i="17"/>
  <c r="X129" i="17"/>
  <c r="W129" i="17"/>
  <c r="V129" i="17"/>
  <c r="U129" i="17"/>
  <c r="Q129" i="17"/>
  <c r="R129" i="17"/>
  <c r="M128" i="17"/>
  <c r="N128" i="17"/>
  <c r="K128" i="17"/>
  <c r="L128" i="17"/>
  <c r="I128" i="17"/>
  <c r="J128" i="17"/>
  <c r="G128" i="17"/>
  <c r="H128" i="17"/>
  <c r="F128" i="17"/>
  <c r="X128" i="17"/>
  <c r="W128" i="17"/>
  <c r="V128" i="17"/>
  <c r="U128" i="17"/>
  <c r="Q128" i="17"/>
  <c r="R128" i="17"/>
  <c r="M127" i="17"/>
  <c r="N127" i="17"/>
  <c r="K127" i="17"/>
  <c r="L127" i="17"/>
  <c r="I127" i="17"/>
  <c r="J127" i="17"/>
  <c r="G127" i="17"/>
  <c r="H127" i="17"/>
  <c r="F127" i="17"/>
  <c r="X127" i="17"/>
  <c r="W127" i="17"/>
  <c r="V127" i="17"/>
  <c r="U127" i="17"/>
  <c r="Q127" i="17"/>
  <c r="R127" i="17"/>
  <c r="M126" i="17"/>
  <c r="N126" i="17"/>
  <c r="K126" i="17"/>
  <c r="L126" i="17"/>
  <c r="I126" i="17"/>
  <c r="J126" i="17"/>
  <c r="G126" i="17"/>
  <c r="H126" i="17"/>
  <c r="F126" i="17"/>
  <c r="X126" i="17"/>
  <c r="W126" i="17"/>
  <c r="V126" i="17"/>
  <c r="U126" i="17"/>
  <c r="Q126" i="17"/>
  <c r="R126" i="17"/>
  <c r="Q118" i="17"/>
  <c r="R118" i="17"/>
  <c r="Q117" i="17"/>
  <c r="R117" i="17"/>
  <c r="Q116" i="17"/>
  <c r="R116" i="17"/>
  <c r="E116" i="17"/>
  <c r="G116" i="17"/>
  <c r="I116" i="17"/>
  <c r="AH116" i="17" s="1"/>
  <c r="F116" i="17"/>
  <c r="H116" i="17"/>
  <c r="J116" i="17"/>
  <c r="E117" i="17"/>
  <c r="AF117" i="17" s="1"/>
  <c r="G117" i="17"/>
  <c r="I117" i="17"/>
  <c r="F117" i="17"/>
  <c r="H117" i="17"/>
  <c r="J117" i="17"/>
  <c r="E118" i="17"/>
  <c r="G118" i="17"/>
  <c r="I118" i="17"/>
  <c r="AH118" i="17" s="1"/>
  <c r="F118" i="17"/>
  <c r="H118" i="17"/>
  <c r="J118" i="17"/>
  <c r="J161" i="13"/>
  <c r="G161" i="13"/>
  <c r="D161" i="13"/>
  <c r="A161" i="13"/>
  <c r="J156" i="13"/>
  <c r="G156" i="13"/>
  <c r="D156" i="13"/>
  <c r="A156" i="13"/>
  <c r="J149" i="13"/>
  <c r="D149" i="13"/>
  <c r="A149" i="13"/>
  <c r="J142" i="13"/>
  <c r="G142" i="13"/>
  <c r="D142" i="13"/>
  <c r="A142" i="13"/>
  <c r="J135" i="13"/>
  <c r="G135" i="13"/>
  <c r="D135" i="13"/>
  <c r="A135" i="13"/>
  <c r="J128" i="13"/>
  <c r="G128" i="13"/>
  <c r="D128" i="13"/>
  <c r="A128" i="13"/>
  <c r="A123" i="13"/>
  <c r="D123" i="13"/>
  <c r="G123" i="13"/>
  <c r="J123" i="13"/>
  <c r="J117" i="13"/>
  <c r="G117" i="13"/>
  <c r="D117" i="13"/>
  <c r="A117" i="13"/>
  <c r="J110" i="13"/>
  <c r="G110" i="13"/>
  <c r="D110" i="13"/>
  <c r="A110" i="13"/>
  <c r="A104" i="13"/>
  <c r="D104" i="13"/>
  <c r="G104" i="13"/>
  <c r="J104" i="13"/>
  <c r="J98" i="13"/>
  <c r="G98" i="13"/>
  <c r="D98" i="13"/>
  <c r="A98" i="13"/>
  <c r="J91" i="13"/>
  <c r="G91" i="13"/>
  <c r="D91" i="13"/>
  <c r="A91" i="13"/>
  <c r="J84" i="13"/>
  <c r="G84" i="13"/>
  <c r="D84" i="13"/>
  <c r="A84" i="13"/>
  <c r="J77" i="13"/>
  <c r="G77" i="13"/>
  <c r="D77" i="13"/>
  <c r="A77" i="13"/>
  <c r="J71" i="13"/>
  <c r="G71" i="13"/>
  <c r="D71" i="13"/>
  <c r="A71" i="13"/>
  <c r="A64" i="13"/>
  <c r="D64" i="13"/>
  <c r="G64" i="13"/>
  <c r="J64" i="13"/>
  <c r="J57" i="13"/>
  <c r="G57" i="13"/>
  <c r="D57" i="13"/>
  <c r="A57" i="13"/>
  <c r="A51" i="13"/>
  <c r="D51" i="13"/>
  <c r="G51" i="13"/>
  <c r="J51" i="13"/>
  <c r="J44" i="13"/>
  <c r="G44" i="13"/>
  <c r="D44" i="13"/>
  <c r="A44" i="13"/>
  <c r="A37" i="13"/>
  <c r="D37" i="13"/>
  <c r="G37" i="13"/>
  <c r="J37" i="13"/>
  <c r="J30" i="13"/>
  <c r="G30" i="13"/>
  <c r="D30" i="13"/>
  <c r="A30" i="13"/>
  <c r="A24" i="13"/>
  <c r="D24" i="13"/>
  <c r="G24" i="13"/>
  <c r="J24" i="13"/>
  <c r="J17" i="13"/>
  <c r="G17" i="13"/>
  <c r="D17" i="13"/>
  <c r="A17" i="13"/>
  <c r="A10" i="13"/>
  <c r="D10" i="13"/>
  <c r="G10" i="13"/>
  <c r="J10" i="13"/>
  <c r="J3" i="13"/>
  <c r="G3" i="13"/>
  <c r="D3" i="13"/>
  <c r="A3" i="13"/>
  <c r="J165" i="14"/>
  <c r="G165" i="14"/>
  <c r="D165" i="14"/>
  <c r="A165" i="14"/>
  <c r="J158" i="14"/>
  <c r="G158" i="14"/>
  <c r="D158" i="14"/>
  <c r="A158" i="14"/>
  <c r="J151" i="14"/>
  <c r="G151" i="14"/>
  <c r="D151" i="14"/>
  <c r="A151" i="14"/>
  <c r="J144" i="14"/>
  <c r="G144" i="14"/>
  <c r="D144" i="14"/>
  <c r="A137" i="14"/>
  <c r="J130" i="14"/>
  <c r="G130" i="14"/>
  <c r="D130" i="14"/>
  <c r="D123" i="14"/>
  <c r="G123" i="14"/>
  <c r="J123" i="14"/>
  <c r="A130" i="14"/>
  <c r="A123" i="14"/>
  <c r="J116" i="14"/>
  <c r="G116" i="14"/>
  <c r="D116" i="14"/>
  <c r="D109" i="14"/>
  <c r="G109" i="14"/>
  <c r="J109" i="14"/>
  <c r="A116" i="14"/>
  <c r="A109" i="14"/>
  <c r="J102" i="14"/>
  <c r="G102" i="14"/>
  <c r="D102" i="14"/>
  <c r="D95" i="14"/>
  <c r="G95" i="14"/>
  <c r="J95" i="14"/>
  <c r="A102" i="14"/>
  <c r="A95" i="14"/>
  <c r="J88" i="14"/>
  <c r="G88" i="14"/>
  <c r="D88" i="14"/>
  <c r="D81" i="14"/>
  <c r="G81" i="14"/>
  <c r="J81" i="14"/>
  <c r="A88" i="14"/>
  <c r="A81" i="14"/>
  <c r="J74" i="14"/>
  <c r="G74" i="14"/>
  <c r="D74" i="14"/>
  <c r="D67" i="14"/>
  <c r="G67" i="14"/>
  <c r="J67" i="14"/>
  <c r="A74" i="14"/>
  <c r="A67" i="14"/>
  <c r="G60" i="14"/>
  <c r="D60" i="14"/>
  <c r="A60" i="14"/>
  <c r="J53" i="14"/>
  <c r="G53" i="14"/>
  <c r="D53" i="14"/>
  <c r="A53" i="14"/>
  <c r="J46" i="14"/>
  <c r="G46" i="14"/>
  <c r="D46" i="14"/>
  <c r="A46" i="14"/>
  <c r="A39" i="14"/>
  <c r="D39" i="14"/>
  <c r="G39" i="14"/>
  <c r="J39" i="14"/>
  <c r="J31" i="14"/>
  <c r="G31" i="14"/>
  <c r="D31" i="14"/>
  <c r="A31" i="14"/>
  <c r="J24" i="14"/>
  <c r="G24" i="14"/>
  <c r="D24" i="14"/>
  <c r="A24" i="14"/>
  <c r="J17" i="14"/>
  <c r="G17" i="14"/>
  <c r="D17" i="14"/>
  <c r="A17" i="14"/>
  <c r="A10" i="14"/>
  <c r="D10" i="14"/>
  <c r="G10" i="14"/>
  <c r="J10" i="14"/>
  <c r="J3" i="14"/>
  <c r="G3" i="14"/>
  <c r="D3" i="14"/>
  <c r="A3" i="14"/>
  <c r="I161" i="17"/>
  <c r="J161" i="17"/>
  <c r="AI161" i="17"/>
  <c r="AJ161" i="17"/>
  <c r="G162" i="17"/>
  <c r="H162" i="17"/>
  <c r="I162" i="17"/>
  <c r="J162" i="17"/>
  <c r="AI162" i="17"/>
  <c r="AJ162" i="17"/>
  <c r="AI163" i="17"/>
  <c r="AJ163" i="17"/>
  <c r="G164" i="17"/>
  <c r="H164" i="17"/>
  <c r="AI164" i="17"/>
  <c r="AJ164" i="17"/>
  <c r="X93" i="17"/>
  <c r="W93" i="17"/>
  <c r="V93" i="17"/>
  <c r="U93" i="17"/>
  <c r="X92" i="17"/>
  <c r="W92" i="17"/>
  <c r="V92" i="17"/>
  <c r="U92" i="17"/>
  <c r="AJ91" i="17"/>
  <c r="AI91" i="17"/>
  <c r="I91" i="17"/>
  <c r="J91" i="17"/>
  <c r="G91" i="17"/>
  <c r="H91" i="17"/>
  <c r="E91" i="17"/>
  <c r="F91" i="17"/>
  <c r="X91" i="17"/>
  <c r="W91" i="17"/>
  <c r="V91" i="17"/>
  <c r="U91" i="17"/>
  <c r="Q91" i="17"/>
  <c r="R91" i="17"/>
  <c r="AJ90" i="17"/>
  <c r="AI90" i="17"/>
  <c r="I90" i="17"/>
  <c r="J90" i="17"/>
  <c r="G90" i="17"/>
  <c r="H90" i="17"/>
  <c r="E90" i="17"/>
  <c r="F90" i="17"/>
  <c r="X90" i="17"/>
  <c r="W90" i="17"/>
  <c r="V90" i="17"/>
  <c r="U90" i="17"/>
  <c r="Q90" i="17"/>
  <c r="R90" i="17"/>
  <c r="AJ89" i="17"/>
  <c r="AI89" i="17"/>
  <c r="I89" i="17"/>
  <c r="J89" i="17"/>
  <c r="G89" i="17"/>
  <c r="H89" i="17"/>
  <c r="E89" i="17"/>
  <c r="F89" i="17"/>
  <c r="X89" i="17"/>
  <c r="W89" i="17"/>
  <c r="V89" i="17"/>
  <c r="U89" i="17"/>
  <c r="Q89" i="17"/>
  <c r="R89" i="17"/>
  <c r="AJ88" i="17"/>
  <c r="AI88" i="17"/>
  <c r="I88" i="17"/>
  <c r="J88" i="17"/>
  <c r="G88" i="17"/>
  <c r="H88" i="17"/>
  <c r="E88" i="17"/>
  <c r="F88" i="17"/>
  <c r="X88" i="17"/>
  <c r="W88" i="17"/>
  <c r="V88" i="17"/>
  <c r="U88" i="17"/>
  <c r="Q88" i="17"/>
  <c r="R88" i="17"/>
  <c r="Q80" i="17"/>
  <c r="R80" i="17"/>
  <c r="Q81" i="17"/>
  <c r="R81" i="17"/>
  <c r="Q82" i="17"/>
  <c r="R82" i="17"/>
  <c r="Q83" i="17"/>
  <c r="R83" i="17"/>
  <c r="E80" i="17"/>
  <c r="G80" i="17"/>
  <c r="I80" i="17"/>
  <c r="F80" i="17"/>
  <c r="H80" i="17"/>
  <c r="J80" i="17"/>
  <c r="E81" i="17"/>
  <c r="G81" i="17"/>
  <c r="I81" i="17"/>
  <c r="F81" i="17"/>
  <c r="H81" i="17"/>
  <c r="J81" i="17"/>
  <c r="E82" i="17"/>
  <c r="G82" i="17"/>
  <c r="I82" i="17"/>
  <c r="F82" i="17"/>
  <c r="H82" i="17"/>
  <c r="J82" i="17"/>
  <c r="E83" i="17"/>
  <c r="G83" i="17"/>
  <c r="I83" i="17"/>
  <c r="F83" i="17"/>
  <c r="H83" i="17"/>
  <c r="J83" i="17"/>
  <c r="X85" i="17"/>
  <c r="W85" i="17"/>
  <c r="V85" i="17"/>
  <c r="U85" i="17"/>
  <c r="X84" i="17"/>
  <c r="W84" i="17"/>
  <c r="V84" i="17"/>
  <c r="U84" i="17"/>
  <c r="AJ83" i="17"/>
  <c r="AI83" i="17"/>
  <c r="X83" i="17"/>
  <c r="W83" i="17"/>
  <c r="V83" i="17"/>
  <c r="U83" i="17"/>
  <c r="AJ82" i="17"/>
  <c r="AI82" i="17"/>
  <c r="X82" i="17"/>
  <c r="W82" i="17"/>
  <c r="V82" i="17"/>
  <c r="U82" i="17"/>
  <c r="AJ81" i="17"/>
  <c r="AI81" i="17"/>
  <c r="X81" i="17"/>
  <c r="W81" i="17"/>
  <c r="V81" i="17"/>
  <c r="U81" i="17"/>
  <c r="AJ80" i="17"/>
  <c r="AI80" i="17"/>
  <c r="X80" i="17"/>
  <c r="W80" i="17"/>
  <c r="V80" i="17"/>
  <c r="U80" i="17"/>
  <c r="X7" i="17"/>
  <c r="W7" i="17"/>
  <c r="V7" i="17"/>
  <c r="U7" i="17"/>
  <c r="X6" i="17"/>
  <c r="W6" i="17"/>
  <c r="V6" i="17"/>
  <c r="U6" i="17"/>
  <c r="AJ5" i="17"/>
  <c r="AI5" i="17"/>
  <c r="I5" i="17"/>
  <c r="J5" i="17"/>
  <c r="G5" i="17"/>
  <c r="H5" i="17"/>
  <c r="E5" i="17"/>
  <c r="F5" i="17"/>
  <c r="X5" i="17"/>
  <c r="W5" i="17"/>
  <c r="V5" i="17"/>
  <c r="U5" i="17"/>
  <c r="Q5" i="17"/>
  <c r="R5" i="17"/>
  <c r="AJ4" i="17"/>
  <c r="AI4" i="17"/>
  <c r="I4" i="17"/>
  <c r="J4" i="17"/>
  <c r="G4" i="17"/>
  <c r="H4" i="17"/>
  <c r="E4" i="17"/>
  <c r="F4" i="17"/>
  <c r="X4" i="17"/>
  <c r="W4" i="17"/>
  <c r="V4" i="17"/>
  <c r="U4" i="17"/>
  <c r="Q4" i="17"/>
  <c r="R4" i="17"/>
  <c r="AJ3" i="17"/>
  <c r="AI3" i="17"/>
  <c r="I3" i="17"/>
  <c r="J3" i="17"/>
  <c r="G3" i="17"/>
  <c r="H3" i="17"/>
  <c r="E3" i="17"/>
  <c r="F3" i="17"/>
  <c r="X3" i="17"/>
  <c r="W3" i="17"/>
  <c r="V3" i="17"/>
  <c r="U3" i="17"/>
  <c r="Q3" i="17"/>
  <c r="R3" i="17"/>
  <c r="AJ2" i="17"/>
  <c r="AI2" i="17"/>
  <c r="I2" i="17"/>
  <c r="J2" i="17"/>
  <c r="G2" i="17"/>
  <c r="H2" i="17"/>
  <c r="AG2" i="17" s="1"/>
  <c r="E2" i="17"/>
  <c r="F2" i="17"/>
  <c r="X2" i="17"/>
  <c r="W2" i="17"/>
  <c r="V2" i="17"/>
  <c r="U2" i="17"/>
  <c r="Q2" i="17"/>
  <c r="R2" i="17"/>
  <c r="Q72" i="17"/>
  <c r="R72" i="17"/>
  <c r="Q71" i="17"/>
  <c r="R71" i="17"/>
  <c r="Q70" i="17"/>
  <c r="R70" i="17"/>
  <c r="Q69" i="17"/>
  <c r="R69" i="17"/>
  <c r="E69" i="17"/>
  <c r="G69" i="17"/>
  <c r="I69" i="17"/>
  <c r="F69" i="17"/>
  <c r="H69" i="17"/>
  <c r="J69" i="17"/>
  <c r="E70" i="17"/>
  <c r="G70" i="17"/>
  <c r="I70" i="17"/>
  <c r="F70" i="17"/>
  <c r="H70" i="17"/>
  <c r="J70" i="17"/>
  <c r="E71" i="17"/>
  <c r="G71" i="17"/>
  <c r="I71" i="17"/>
  <c r="F71" i="17"/>
  <c r="H71" i="17"/>
  <c r="J71" i="17"/>
  <c r="E72" i="17"/>
  <c r="G72" i="17"/>
  <c r="I72" i="17"/>
  <c r="F72" i="17"/>
  <c r="H72" i="17"/>
  <c r="J72" i="17"/>
  <c r="X74" i="17"/>
  <c r="W74" i="17"/>
  <c r="V74" i="17"/>
  <c r="U74" i="17"/>
  <c r="X73" i="17"/>
  <c r="W73" i="17"/>
  <c r="V73" i="17"/>
  <c r="U73" i="17"/>
  <c r="AJ72" i="17"/>
  <c r="AI72" i="17"/>
  <c r="X72" i="17"/>
  <c r="W72" i="17"/>
  <c r="V72" i="17"/>
  <c r="U72" i="17"/>
  <c r="AJ71" i="17"/>
  <c r="AI71" i="17"/>
  <c r="X71" i="17"/>
  <c r="W71" i="17"/>
  <c r="V71" i="17"/>
  <c r="U71" i="17"/>
  <c r="AJ70" i="17"/>
  <c r="AI70" i="17"/>
  <c r="X70" i="17"/>
  <c r="W70" i="17"/>
  <c r="V70" i="17"/>
  <c r="U70" i="17"/>
  <c r="AJ69" i="17"/>
  <c r="AI69" i="17"/>
  <c r="X69" i="17"/>
  <c r="W69" i="17"/>
  <c r="V69" i="17"/>
  <c r="U69" i="17"/>
  <c r="X222" i="17"/>
  <c r="W222" i="17"/>
  <c r="V222" i="17"/>
  <c r="U222" i="17"/>
  <c r="X221" i="17"/>
  <c r="W221" i="17"/>
  <c r="V221" i="17"/>
  <c r="U221" i="17"/>
  <c r="AJ220" i="17"/>
  <c r="AI220" i="17"/>
  <c r="I220" i="17"/>
  <c r="J220" i="17"/>
  <c r="G220" i="17"/>
  <c r="H220" i="17"/>
  <c r="E220" i="17"/>
  <c r="F220" i="17"/>
  <c r="X220" i="17"/>
  <c r="W220" i="17"/>
  <c r="V220" i="17"/>
  <c r="U220" i="17"/>
  <c r="Q220" i="17"/>
  <c r="R220" i="17"/>
  <c r="AJ219" i="17"/>
  <c r="AI219" i="17"/>
  <c r="I219" i="17"/>
  <c r="J219" i="17"/>
  <c r="G219" i="17"/>
  <c r="H219" i="17"/>
  <c r="E219" i="17"/>
  <c r="F219" i="17"/>
  <c r="X219" i="17"/>
  <c r="W219" i="17"/>
  <c r="V219" i="17"/>
  <c r="U219" i="17"/>
  <c r="Q219" i="17"/>
  <c r="R219" i="17"/>
  <c r="AJ218" i="17"/>
  <c r="AI218" i="17"/>
  <c r="I218" i="17"/>
  <c r="J218" i="17"/>
  <c r="G218" i="17"/>
  <c r="H218" i="17"/>
  <c r="E218" i="17"/>
  <c r="F218" i="17"/>
  <c r="X218" i="17"/>
  <c r="W218" i="17"/>
  <c r="V218" i="17"/>
  <c r="U218" i="17"/>
  <c r="Q218" i="17"/>
  <c r="R218" i="17"/>
  <c r="AJ217" i="17"/>
  <c r="AI217" i="17"/>
  <c r="I217" i="17"/>
  <c r="J217" i="17"/>
  <c r="G217" i="17"/>
  <c r="H217" i="17"/>
  <c r="E217" i="17"/>
  <c r="F217" i="17"/>
  <c r="X217" i="17"/>
  <c r="W217" i="17"/>
  <c r="V217" i="17"/>
  <c r="U217" i="17"/>
  <c r="Q217" i="17"/>
  <c r="R217" i="17"/>
  <c r="Q209" i="17"/>
  <c r="R209" i="17"/>
  <c r="Q210" i="17"/>
  <c r="R210" i="17"/>
  <c r="Q211" i="17"/>
  <c r="R211" i="17"/>
  <c r="Q212" i="17"/>
  <c r="R212" i="17"/>
  <c r="E209" i="17"/>
  <c r="G209" i="17"/>
  <c r="I209" i="17"/>
  <c r="F209" i="17"/>
  <c r="H209" i="17"/>
  <c r="J209" i="17"/>
  <c r="E210" i="17"/>
  <c r="G210" i="17"/>
  <c r="I210" i="17"/>
  <c r="F210" i="17"/>
  <c r="H210" i="17"/>
  <c r="J210" i="17"/>
  <c r="E211" i="17"/>
  <c r="G211" i="17"/>
  <c r="I211" i="17"/>
  <c r="F211" i="17"/>
  <c r="H211" i="17"/>
  <c r="J211" i="17"/>
  <c r="E212" i="17"/>
  <c r="G212" i="17"/>
  <c r="AG212" i="17" s="1"/>
  <c r="I212" i="17"/>
  <c r="F212" i="17"/>
  <c r="H212" i="17"/>
  <c r="J212" i="17"/>
  <c r="X214" i="17"/>
  <c r="W214" i="17"/>
  <c r="V214" i="17"/>
  <c r="U214" i="17"/>
  <c r="X213" i="17"/>
  <c r="W213" i="17"/>
  <c r="V213" i="17"/>
  <c r="U213" i="17"/>
  <c r="AJ212" i="17"/>
  <c r="AI212" i="17"/>
  <c r="X212" i="17"/>
  <c r="W212" i="17"/>
  <c r="V212" i="17"/>
  <c r="U212" i="17"/>
  <c r="AJ211" i="17"/>
  <c r="AI211" i="17"/>
  <c r="X211" i="17"/>
  <c r="W211" i="17"/>
  <c r="V211" i="17"/>
  <c r="U211" i="17"/>
  <c r="AJ210" i="17"/>
  <c r="AI210" i="17"/>
  <c r="X210" i="17"/>
  <c r="W210" i="17"/>
  <c r="V210" i="17"/>
  <c r="U210" i="17"/>
  <c r="AJ209" i="17"/>
  <c r="AI209" i="17"/>
  <c r="X209" i="17"/>
  <c r="W209" i="17"/>
  <c r="V209" i="17"/>
  <c r="U209" i="17"/>
  <c r="X206" i="17"/>
  <c r="W206" i="17"/>
  <c r="V206" i="17"/>
  <c r="U206" i="17"/>
  <c r="X205" i="17"/>
  <c r="W205" i="17"/>
  <c r="V205" i="17"/>
  <c r="U205" i="17"/>
  <c r="AJ204" i="17"/>
  <c r="AI204" i="17"/>
  <c r="I204" i="17"/>
  <c r="J204" i="17"/>
  <c r="G204" i="17"/>
  <c r="H204" i="17"/>
  <c r="E204" i="17"/>
  <c r="F204" i="17"/>
  <c r="X204" i="17"/>
  <c r="W204" i="17"/>
  <c r="V204" i="17"/>
  <c r="U204" i="17"/>
  <c r="Q204" i="17"/>
  <c r="R204" i="17"/>
  <c r="AJ203" i="17"/>
  <c r="AI203" i="17"/>
  <c r="I203" i="17"/>
  <c r="J203" i="17"/>
  <c r="G203" i="17"/>
  <c r="H203" i="17"/>
  <c r="E203" i="17"/>
  <c r="F203" i="17"/>
  <c r="X203" i="17"/>
  <c r="W203" i="17"/>
  <c r="V203" i="17"/>
  <c r="U203" i="17"/>
  <c r="Q203" i="17"/>
  <c r="R203" i="17"/>
  <c r="AJ202" i="17"/>
  <c r="AI202" i="17"/>
  <c r="I202" i="17"/>
  <c r="J202" i="17"/>
  <c r="G202" i="17"/>
  <c r="H202" i="17"/>
  <c r="E202" i="17"/>
  <c r="F202" i="17"/>
  <c r="X202" i="17"/>
  <c r="W202" i="17"/>
  <c r="V202" i="17"/>
  <c r="U202" i="17"/>
  <c r="Q202" i="17"/>
  <c r="R202" i="17"/>
  <c r="AJ201" i="17"/>
  <c r="AI201" i="17"/>
  <c r="I201" i="17"/>
  <c r="J201" i="17"/>
  <c r="G201" i="17"/>
  <c r="H201" i="17"/>
  <c r="E201" i="17"/>
  <c r="F201" i="17"/>
  <c r="X201" i="17"/>
  <c r="W201" i="17"/>
  <c r="V201" i="17"/>
  <c r="U201" i="17"/>
  <c r="Q201" i="17"/>
  <c r="R201" i="17"/>
  <c r="X32" i="17"/>
  <c r="W32" i="17"/>
  <c r="V32" i="17"/>
  <c r="U32" i="17"/>
  <c r="X31" i="17"/>
  <c r="W31" i="17"/>
  <c r="V31" i="17"/>
  <c r="U31" i="17"/>
  <c r="X30" i="17"/>
  <c r="W30" i="17"/>
  <c r="V30" i="17"/>
  <c r="U30" i="17"/>
  <c r="X29" i="17"/>
  <c r="W29" i="17"/>
  <c r="V29" i="17"/>
  <c r="U29" i="17"/>
  <c r="X28" i="17"/>
  <c r="W28" i="17"/>
  <c r="V28" i="17"/>
  <c r="U28" i="17"/>
  <c r="X27" i="17"/>
  <c r="W27" i="17"/>
  <c r="V27" i="17"/>
  <c r="U27" i="17"/>
  <c r="X26" i="17"/>
  <c r="W26" i="17"/>
  <c r="V26" i="17"/>
  <c r="U26" i="17"/>
  <c r="X25" i="17"/>
  <c r="W25" i="17"/>
  <c r="V25" i="17"/>
  <c r="U25" i="17"/>
  <c r="X24" i="17"/>
  <c r="W24" i="17"/>
  <c r="V24" i="17"/>
  <c r="U24" i="17"/>
  <c r="M23" i="17"/>
  <c r="N23" i="17"/>
  <c r="K23" i="17"/>
  <c r="L23" i="17"/>
  <c r="I23" i="17"/>
  <c r="J23" i="17"/>
  <c r="G23" i="17"/>
  <c r="H23" i="17"/>
  <c r="E23" i="17"/>
  <c r="F23" i="17"/>
  <c r="X23" i="17"/>
  <c r="W23" i="17"/>
  <c r="V23" i="17"/>
  <c r="U23" i="17"/>
  <c r="Q23" i="17"/>
  <c r="R23" i="17"/>
  <c r="M22" i="17"/>
  <c r="N22" i="17"/>
  <c r="K22" i="17"/>
  <c r="L22" i="17"/>
  <c r="I22" i="17"/>
  <c r="J22" i="17"/>
  <c r="G22" i="17"/>
  <c r="H22" i="17"/>
  <c r="E22" i="17"/>
  <c r="F22" i="17"/>
  <c r="X22" i="17"/>
  <c r="W22" i="17"/>
  <c r="V22" i="17"/>
  <c r="U22" i="17"/>
  <c r="Q22" i="17"/>
  <c r="R22" i="17"/>
  <c r="M21" i="17"/>
  <c r="N21" i="17"/>
  <c r="K21" i="17"/>
  <c r="L21" i="17"/>
  <c r="I21" i="17"/>
  <c r="J21" i="17"/>
  <c r="G21" i="17"/>
  <c r="H21" i="17"/>
  <c r="E21" i="17"/>
  <c r="F21" i="17"/>
  <c r="X21" i="17"/>
  <c r="W21" i="17"/>
  <c r="V21" i="17"/>
  <c r="U21" i="17"/>
  <c r="Q21" i="17"/>
  <c r="R21" i="17"/>
  <c r="M20" i="17"/>
  <c r="N20" i="17"/>
  <c r="K20" i="17"/>
  <c r="L20" i="17"/>
  <c r="I20" i="17"/>
  <c r="J20" i="17"/>
  <c r="G20" i="17"/>
  <c r="H20" i="17"/>
  <c r="E20" i="17"/>
  <c r="F20" i="17"/>
  <c r="X20" i="17"/>
  <c r="W20" i="17"/>
  <c r="V20" i="17"/>
  <c r="U20" i="17"/>
  <c r="Q20" i="17"/>
  <c r="R20" i="17"/>
  <c r="M19" i="17"/>
  <c r="N19" i="17"/>
  <c r="K19" i="17"/>
  <c r="L19" i="17"/>
  <c r="I19" i="17"/>
  <c r="J19" i="17"/>
  <c r="G19" i="17"/>
  <c r="H19" i="17"/>
  <c r="E19" i="17"/>
  <c r="AF19" i="17" s="1"/>
  <c r="F19" i="17"/>
  <c r="X19" i="17"/>
  <c r="W19" i="17"/>
  <c r="V19" i="17"/>
  <c r="U19" i="17"/>
  <c r="Q19" i="17"/>
  <c r="R19" i="17"/>
  <c r="M18" i="17"/>
  <c r="N18" i="17"/>
  <c r="K18" i="17"/>
  <c r="L18" i="17"/>
  <c r="I18" i="17"/>
  <c r="J18" i="17"/>
  <c r="G18" i="17"/>
  <c r="H18" i="17"/>
  <c r="E18" i="17"/>
  <c r="F18" i="17"/>
  <c r="X18" i="17"/>
  <c r="W18" i="17"/>
  <c r="V18" i="17"/>
  <c r="U18" i="17"/>
  <c r="Q18" i="17"/>
  <c r="R18" i="17"/>
  <c r="X174" i="17"/>
  <c r="W174" i="17"/>
  <c r="V174" i="17"/>
  <c r="U174" i="17"/>
  <c r="X173" i="17"/>
  <c r="W173" i="17"/>
  <c r="V173" i="17"/>
  <c r="U173" i="17"/>
  <c r="AJ172" i="17"/>
  <c r="AI172" i="17"/>
  <c r="I172" i="17"/>
  <c r="J172" i="17"/>
  <c r="G172" i="17"/>
  <c r="H172" i="17"/>
  <c r="E172" i="17"/>
  <c r="F172" i="17"/>
  <c r="X172" i="17"/>
  <c r="W172" i="17"/>
  <c r="V172" i="17"/>
  <c r="U172" i="17"/>
  <c r="Q172" i="17"/>
  <c r="R172" i="17"/>
  <c r="AJ171" i="17"/>
  <c r="AI171" i="17"/>
  <c r="I171" i="17"/>
  <c r="J171" i="17"/>
  <c r="G171" i="17"/>
  <c r="H171" i="17"/>
  <c r="E171" i="17"/>
  <c r="F171" i="17"/>
  <c r="X171" i="17"/>
  <c r="W171" i="17"/>
  <c r="V171" i="17"/>
  <c r="U171" i="17"/>
  <c r="Q171" i="17"/>
  <c r="R171" i="17"/>
  <c r="AJ170" i="17"/>
  <c r="AI170" i="17"/>
  <c r="I170" i="17"/>
  <c r="J170" i="17"/>
  <c r="G170" i="17"/>
  <c r="H170" i="17"/>
  <c r="E170" i="17"/>
  <c r="F170" i="17"/>
  <c r="X170" i="17"/>
  <c r="W170" i="17"/>
  <c r="V170" i="17"/>
  <c r="U170" i="17"/>
  <c r="Q170" i="17"/>
  <c r="R170" i="17"/>
  <c r="AJ169" i="17"/>
  <c r="AI169" i="17"/>
  <c r="I169" i="17"/>
  <c r="J169" i="17"/>
  <c r="G169" i="17"/>
  <c r="H169" i="17"/>
  <c r="E169" i="17"/>
  <c r="F169" i="17"/>
  <c r="X169" i="17"/>
  <c r="W169" i="17"/>
  <c r="V169" i="17"/>
  <c r="U169" i="17"/>
  <c r="Q169" i="17"/>
  <c r="R169" i="17"/>
  <c r="X182" i="17"/>
  <c r="W182" i="17"/>
  <c r="V182" i="17"/>
  <c r="U182" i="17"/>
  <c r="X181" i="17"/>
  <c r="W181" i="17"/>
  <c r="V181" i="17"/>
  <c r="U181" i="17"/>
  <c r="AJ180" i="17"/>
  <c r="AI180" i="17"/>
  <c r="I180" i="17"/>
  <c r="J180" i="17"/>
  <c r="G180" i="17"/>
  <c r="H180" i="17"/>
  <c r="E180" i="17"/>
  <c r="F180" i="17"/>
  <c r="X180" i="17"/>
  <c r="W180" i="17"/>
  <c r="V180" i="17"/>
  <c r="U180" i="17"/>
  <c r="Q180" i="17"/>
  <c r="R180" i="17"/>
  <c r="AJ179" i="17"/>
  <c r="AI179" i="17"/>
  <c r="I179" i="17"/>
  <c r="J179" i="17"/>
  <c r="G179" i="17"/>
  <c r="H179" i="17"/>
  <c r="E179" i="17"/>
  <c r="F179" i="17"/>
  <c r="X179" i="17"/>
  <c r="W179" i="17"/>
  <c r="V179" i="17"/>
  <c r="U179" i="17"/>
  <c r="Q179" i="17"/>
  <c r="R179" i="17"/>
  <c r="AJ178" i="17"/>
  <c r="AI178" i="17"/>
  <c r="I178" i="17"/>
  <c r="J178" i="17"/>
  <c r="G178" i="17"/>
  <c r="H178" i="17"/>
  <c r="E178" i="17"/>
  <c r="F178" i="17"/>
  <c r="X178" i="17"/>
  <c r="W178" i="17"/>
  <c r="V178" i="17"/>
  <c r="U178" i="17"/>
  <c r="Q178" i="17"/>
  <c r="R178" i="17"/>
  <c r="AJ177" i="17"/>
  <c r="AI177" i="17"/>
  <c r="I177" i="17"/>
  <c r="J177" i="17"/>
  <c r="G177" i="17"/>
  <c r="H177" i="17"/>
  <c r="E177" i="17"/>
  <c r="F177" i="17"/>
  <c r="X177" i="17"/>
  <c r="W177" i="17"/>
  <c r="V177" i="17"/>
  <c r="U177" i="17"/>
  <c r="Q177" i="17"/>
  <c r="R177" i="17"/>
  <c r="X58" i="17"/>
  <c r="W58" i="17"/>
  <c r="X57" i="17"/>
  <c r="W57" i="17"/>
  <c r="X56" i="17"/>
  <c r="W56" i="17"/>
  <c r="X55" i="17"/>
  <c r="W55" i="17"/>
  <c r="X54" i="17"/>
  <c r="W54" i="17"/>
  <c r="X53" i="17"/>
  <c r="W53" i="17"/>
  <c r="X66" i="17"/>
  <c r="W66" i="17"/>
  <c r="X65" i="17"/>
  <c r="W65" i="17"/>
  <c r="X64" i="17"/>
  <c r="W64" i="17"/>
  <c r="X63" i="17"/>
  <c r="W63" i="17"/>
  <c r="X62" i="17"/>
  <c r="W62" i="17"/>
  <c r="X61" i="17"/>
  <c r="W61" i="17"/>
  <c r="X101" i="17"/>
  <c r="W101" i="17"/>
  <c r="X100" i="17"/>
  <c r="W100" i="17"/>
  <c r="X99" i="17"/>
  <c r="W99" i="17"/>
  <c r="X98" i="17"/>
  <c r="W98" i="17"/>
  <c r="X97" i="17"/>
  <c r="W97" i="17"/>
  <c r="X96" i="17"/>
  <c r="W96" i="17"/>
  <c r="X112" i="17"/>
  <c r="W112" i="17"/>
  <c r="X111" i="17"/>
  <c r="W111" i="17"/>
  <c r="X110" i="17"/>
  <c r="W110" i="17"/>
  <c r="X109" i="17"/>
  <c r="W109" i="17"/>
  <c r="X108" i="17"/>
  <c r="W108" i="17"/>
  <c r="X107" i="17"/>
  <c r="W107" i="17"/>
  <c r="W115" i="17"/>
  <c r="X115" i="17"/>
  <c r="W116" i="17"/>
  <c r="X116" i="17"/>
  <c r="W117" i="17"/>
  <c r="X117" i="17"/>
  <c r="W118" i="17"/>
  <c r="X118" i="17"/>
  <c r="W119" i="17"/>
  <c r="X119" i="17"/>
  <c r="W120" i="17"/>
  <c r="X120" i="17"/>
  <c r="V101" i="17"/>
  <c r="U101" i="17"/>
  <c r="V100" i="17"/>
  <c r="U100" i="17"/>
  <c r="AJ99" i="17"/>
  <c r="AI99" i="17"/>
  <c r="I99" i="17"/>
  <c r="J99" i="17"/>
  <c r="G99" i="17"/>
  <c r="H99" i="17"/>
  <c r="E99" i="17"/>
  <c r="F99" i="17"/>
  <c r="V99" i="17"/>
  <c r="U99" i="17"/>
  <c r="Q99" i="17"/>
  <c r="R99" i="17"/>
  <c r="AJ98" i="17"/>
  <c r="AI98" i="17"/>
  <c r="I98" i="17"/>
  <c r="J98" i="17"/>
  <c r="G98" i="17"/>
  <c r="H98" i="17"/>
  <c r="E98" i="17"/>
  <c r="F98" i="17"/>
  <c r="V98" i="17"/>
  <c r="U98" i="17"/>
  <c r="Q98" i="17"/>
  <c r="R98" i="17"/>
  <c r="AJ97" i="17"/>
  <c r="AI97" i="17"/>
  <c r="I97" i="17"/>
  <c r="J97" i="17"/>
  <c r="G97" i="17"/>
  <c r="H97" i="17"/>
  <c r="E97" i="17"/>
  <c r="F97" i="17"/>
  <c r="V97" i="17"/>
  <c r="U97" i="17"/>
  <c r="Q97" i="17"/>
  <c r="R97" i="17"/>
  <c r="AJ96" i="17"/>
  <c r="AI96" i="17"/>
  <c r="I96" i="17"/>
  <c r="J96" i="17"/>
  <c r="G96" i="17"/>
  <c r="H96" i="17"/>
  <c r="E96" i="17"/>
  <c r="F96" i="17"/>
  <c r="V96" i="17"/>
  <c r="U96" i="17"/>
  <c r="Q96" i="17"/>
  <c r="R96" i="17"/>
  <c r="Q13" i="17"/>
  <c r="R13" i="17"/>
  <c r="Q12" i="17"/>
  <c r="R12" i="17"/>
  <c r="Q11" i="17"/>
  <c r="R11" i="17"/>
  <c r="Q10" i="17"/>
  <c r="R10" i="17"/>
  <c r="E10" i="17"/>
  <c r="G10" i="17"/>
  <c r="I10" i="17"/>
  <c r="F10" i="17"/>
  <c r="H10" i="17"/>
  <c r="J10" i="17"/>
  <c r="E11" i="17"/>
  <c r="G11" i="17"/>
  <c r="I11" i="17"/>
  <c r="F11" i="17"/>
  <c r="H11" i="17"/>
  <c r="J11" i="17"/>
  <c r="E12" i="17"/>
  <c r="G12" i="17"/>
  <c r="I12" i="17"/>
  <c r="F12" i="17"/>
  <c r="H12" i="17"/>
  <c r="J12" i="17"/>
  <c r="E13" i="17"/>
  <c r="G13" i="17"/>
  <c r="I13" i="17"/>
  <c r="F13" i="17"/>
  <c r="H13" i="17"/>
  <c r="J13" i="17"/>
  <c r="X15" i="17"/>
  <c r="W15" i="17"/>
  <c r="V15" i="17"/>
  <c r="U15" i="17"/>
  <c r="X14" i="17"/>
  <c r="W14" i="17"/>
  <c r="V14" i="17"/>
  <c r="U14" i="17"/>
  <c r="AJ13" i="17"/>
  <c r="AI13" i="17"/>
  <c r="X13" i="17"/>
  <c r="W13" i="17"/>
  <c r="V13" i="17"/>
  <c r="U13" i="17"/>
  <c r="AJ12" i="17"/>
  <c r="AI12" i="17"/>
  <c r="X12" i="17"/>
  <c r="W12" i="17"/>
  <c r="V12" i="17"/>
  <c r="U12" i="17"/>
  <c r="AJ11" i="17"/>
  <c r="AI11" i="17"/>
  <c r="X11" i="17"/>
  <c r="W11" i="17"/>
  <c r="V11" i="17"/>
  <c r="U11" i="17"/>
  <c r="AJ10" i="17"/>
  <c r="AI10" i="17"/>
  <c r="X10" i="17"/>
  <c r="W10" i="17"/>
  <c r="V10" i="17"/>
  <c r="U10" i="17"/>
  <c r="X230" i="17"/>
  <c r="W230" i="17"/>
  <c r="V230" i="17"/>
  <c r="U230" i="17"/>
  <c r="X229" i="17"/>
  <c r="W229" i="17"/>
  <c r="V229" i="17"/>
  <c r="U229" i="17"/>
  <c r="AJ228" i="17"/>
  <c r="AI228" i="17"/>
  <c r="I228" i="17"/>
  <c r="J228" i="17"/>
  <c r="G228" i="17"/>
  <c r="H228" i="17"/>
  <c r="E228" i="17"/>
  <c r="F228" i="17"/>
  <c r="X228" i="17"/>
  <c r="W228" i="17"/>
  <c r="V228" i="17"/>
  <c r="U228" i="17"/>
  <c r="Q228" i="17"/>
  <c r="R228" i="17"/>
  <c r="AJ227" i="17"/>
  <c r="AI227" i="17"/>
  <c r="I227" i="17"/>
  <c r="J227" i="17"/>
  <c r="G227" i="17"/>
  <c r="H227" i="17"/>
  <c r="E227" i="17"/>
  <c r="F227" i="17"/>
  <c r="X227" i="17"/>
  <c r="W227" i="17"/>
  <c r="V227" i="17"/>
  <c r="U227" i="17"/>
  <c r="Q227" i="17"/>
  <c r="R227" i="17"/>
  <c r="AJ226" i="17"/>
  <c r="AI226" i="17"/>
  <c r="I226" i="17"/>
  <c r="J226" i="17"/>
  <c r="G226" i="17"/>
  <c r="H226" i="17"/>
  <c r="E226" i="17"/>
  <c r="F226" i="17"/>
  <c r="X226" i="17"/>
  <c r="W226" i="17"/>
  <c r="V226" i="17"/>
  <c r="U226" i="17"/>
  <c r="Q226" i="17"/>
  <c r="R226" i="17"/>
  <c r="AJ225" i="17"/>
  <c r="AI225" i="17"/>
  <c r="I225" i="17"/>
  <c r="J225" i="17"/>
  <c r="G225" i="17"/>
  <c r="H225" i="17"/>
  <c r="E225" i="17"/>
  <c r="F225" i="17"/>
  <c r="X225" i="17"/>
  <c r="W225" i="17"/>
  <c r="V225" i="17"/>
  <c r="U225" i="17"/>
  <c r="Q225" i="17"/>
  <c r="R225" i="17"/>
  <c r="X198" i="17"/>
  <c r="W198" i="17"/>
  <c r="V198" i="17"/>
  <c r="U198" i="17"/>
  <c r="X197" i="17"/>
  <c r="W197" i="17"/>
  <c r="V197" i="17"/>
  <c r="U197" i="17"/>
  <c r="AJ196" i="17"/>
  <c r="AI196" i="17"/>
  <c r="I196" i="17"/>
  <c r="J196" i="17"/>
  <c r="G196" i="17"/>
  <c r="H196" i="17"/>
  <c r="E196" i="17"/>
  <c r="F196" i="17"/>
  <c r="X196" i="17"/>
  <c r="W196" i="17"/>
  <c r="V196" i="17"/>
  <c r="U196" i="17"/>
  <c r="Q196" i="17"/>
  <c r="R196" i="17"/>
  <c r="AJ195" i="17"/>
  <c r="AI195" i="17"/>
  <c r="I195" i="17"/>
  <c r="J195" i="17"/>
  <c r="G195" i="17"/>
  <c r="H195" i="17"/>
  <c r="E195" i="17"/>
  <c r="F195" i="17"/>
  <c r="X195" i="17"/>
  <c r="W195" i="17"/>
  <c r="V195" i="17"/>
  <c r="U195" i="17"/>
  <c r="Q195" i="17"/>
  <c r="R195" i="17"/>
  <c r="AJ194" i="17"/>
  <c r="AI194" i="17"/>
  <c r="I194" i="17"/>
  <c r="J194" i="17"/>
  <c r="G194" i="17"/>
  <c r="H194" i="17"/>
  <c r="E194" i="17"/>
  <c r="F194" i="17"/>
  <c r="X194" i="17"/>
  <c r="W194" i="17"/>
  <c r="V194" i="17"/>
  <c r="U194" i="17"/>
  <c r="Q194" i="17"/>
  <c r="R194" i="17"/>
  <c r="AJ193" i="17"/>
  <c r="AI193" i="17"/>
  <c r="I193" i="17"/>
  <c r="J193" i="17"/>
  <c r="G193" i="17"/>
  <c r="H193" i="17"/>
  <c r="E193" i="17"/>
  <c r="F193" i="17"/>
  <c r="X193" i="17"/>
  <c r="W193" i="17"/>
  <c r="V193" i="17"/>
  <c r="U193" i="17"/>
  <c r="Q193" i="17"/>
  <c r="R193" i="17"/>
  <c r="X190" i="17"/>
  <c r="W190" i="17"/>
  <c r="V190" i="17"/>
  <c r="U190" i="17"/>
  <c r="X189" i="17"/>
  <c r="W189" i="17"/>
  <c r="V189" i="17"/>
  <c r="U189" i="17"/>
  <c r="AJ188" i="17"/>
  <c r="AI188" i="17"/>
  <c r="I188" i="17"/>
  <c r="J188" i="17"/>
  <c r="G188" i="17"/>
  <c r="H188" i="17"/>
  <c r="E188" i="17"/>
  <c r="F188" i="17"/>
  <c r="X188" i="17"/>
  <c r="W188" i="17"/>
  <c r="V188" i="17"/>
  <c r="U188" i="17"/>
  <c r="Q188" i="17"/>
  <c r="R188" i="17"/>
  <c r="AJ187" i="17"/>
  <c r="AI187" i="17"/>
  <c r="I187" i="17"/>
  <c r="J187" i="17"/>
  <c r="G187" i="17"/>
  <c r="H187" i="17"/>
  <c r="E187" i="17"/>
  <c r="F187" i="17"/>
  <c r="X187" i="17"/>
  <c r="W187" i="17"/>
  <c r="V187" i="17"/>
  <c r="U187" i="17"/>
  <c r="Q187" i="17"/>
  <c r="R187" i="17"/>
  <c r="AJ186" i="17"/>
  <c r="AI186" i="17"/>
  <c r="I186" i="17"/>
  <c r="J186" i="17"/>
  <c r="G186" i="17"/>
  <c r="H186" i="17"/>
  <c r="E186" i="17"/>
  <c r="F186" i="17"/>
  <c r="X186" i="17"/>
  <c r="W186" i="17"/>
  <c r="V186" i="17"/>
  <c r="U186" i="17"/>
  <c r="Q186" i="17"/>
  <c r="R186" i="17"/>
  <c r="AJ185" i="17"/>
  <c r="AI185" i="17"/>
  <c r="I185" i="17"/>
  <c r="J185" i="17"/>
  <c r="G185" i="17"/>
  <c r="H185" i="17"/>
  <c r="E185" i="17"/>
  <c r="F185" i="17"/>
  <c r="X185" i="17"/>
  <c r="W185" i="17"/>
  <c r="V185" i="17"/>
  <c r="U185" i="17"/>
  <c r="Q185" i="17"/>
  <c r="R185" i="17"/>
  <c r="V166" i="17"/>
  <c r="U166" i="17"/>
  <c r="X165" i="17"/>
  <c r="W165" i="17"/>
  <c r="V165" i="17"/>
  <c r="U165" i="17"/>
  <c r="X164" i="17"/>
  <c r="W164" i="17"/>
  <c r="V164" i="17"/>
  <c r="U164" i="17"/>
  <c r="V163" i="17"/>
  <c r="U163" i="17"/>
  <c r="V162" i="17"/>
  <c r="U162" i="17"/>
  <c r="V161" i="17"/>
  <c r="U161" i="17"/>
  <c r="V120" i="17"/>
  <c r="U120" i="17"/>
  <c r="V119" i="17"/>
  <c r="U119" i="17"/>
  <c r="AJ118" i="17"/>
  <c r="AI118" i="17"/>
  <c r="V118" i="17"/>
  <c r="U118" i="17"/>
  <c r="AJ117" i="17"/>
  <c r="AI117" i="17"/>
  <c r="V117" i="17"/>
  <c r="U117" i="17"/>
  <c r="AJ116" i="17"/>
  <c r="AI116" i="17"/>
  <c r="V116" i="17"/>
  <c r="U116" i="17"/>
  <c r="AJ115" i="17"/>
  <c r="AI115" i="17"/>
  <c r="I115" i="17"/>
  <c r="J115" i="17"/>
  <c r="G115" i="17"/>
  <c r="H115" i="17"/>
  <c r="E115" i="17"/>
  <c r="F115" i="17"/>
  <c r="V115" i="17"/>
  <c r="U115" i="17"/>
  <c r="Q115" i="17"/>
  <c r="R115" i="17"/>
  <c r="V112" i="17"/>
  <c r="U112" i="17"/>
  <c r="V111" i="17"/>
  <c r="U111" i="17"/>
  <c r="AJ110" i="17"/>
  <c r="AI110" i="17"/>
  <c r="I110" i="17"/>
  <c r="J110" i="17"/>
  <c r="G110" i="17"/>
  <c r="H110" i="17"/>
  <c r="E110" i="17"/>
  <c r="F110" i="17"/>
  <c r="V110" i="17"/>
  <c r="U110" i="17"/>
  <c r="Q110" i="17"/>
  <c r="R110" i="17"/>
  <c r="AJ109" i="17"/>
  <c r="AI109" i="17"/>
  <c r="I109" i="17"/>
  <c r="J109" i="17"/>
  <c r="G109" i="17"/>
  <c r="H109" i="17"/>
  <c r="E109" i="17"/>
  <c r="F109" i="17"/>
  <c r="V109" i="17"/>
  <c r="U109" i="17"/>
  <c r="Q109" i="17"/>
  <c r="R109" i="17"/>
  <c r="AJ108" i="17"/>
  <c r="AI108" i="17"/>
  <c r="I108" i="17"/>
  <c r="J108" i="17"/>
  <c r="G108" i="17"/>
  <c r="H108" i="17"/>
  <c r="E108" i="17"/>
  <c r="F108" i="17"/>
  <c r="V108" i="17"/>
  <c r="U108" i="17"/>
  <c r="Q108" i="17"/>
  <c r="R108" i="17"/>
  <c r="AJ107" i="17"/>
  <c r="AI107" i="17"/>
  <c r="I107" i="17"/>
  <c r="J107" i="17"/>
  <c r="G107" i="17"/>
  <c r="H107" i="17"/>
  <c r="E107" i="17"/>
  <c r="F107" i="17"/>
  <c r="V107" i="17"/>
  <c r="U107" i="17"/>
  <c r="Q107" i="17"/>
  <c r="R107" i="17"/>
  <c r="Q64" i="17"/>
  <c r="R64" i="17"/>
  <c r="Q63" i="17"/>
  <c r="R63" i="17"/>
  <c r="Q62" i="17"/>
  <c r="R62" i="17"/>
  <c r="Q61" i="17"/>
  <c r="R61" i="17"/>
  <c r="E61" i="17"/>
  <c r="G61" i="17"/>
  <c r="I61" i="17"/>
  <c r="F61" i="17"/>
  <c r="H61" i="17"/>
  <c r="J61" i="17"/>
  <c r="E62" i="17"/>
  <c r="G62" i="17"/>
  <c r="I62" i="17"/>
  <c r="F62" i="17"/>
  <c r="H62" i="17"/>
  <c r="J62" i="17"/>
  <c r="E63" i="17"/>
  <c r="G63" i="17"/>
  <c r="I63" i="17"/>
  <c r="F63" i="17"/>
  <c r="H63" i="17"/>
  <c r="J63" i="17"/>
  <c r="E64" i="17"/>
  <c r="G64" i="17"/>
  <c r="I64" i="17"/>
  <c r="F64" i="17"/>
  <c r="H64" i="17"/>
  <c r="J64" i="17"/>
  <c r="V66" i="17"/>
  <c r="U66" i="17"/>
  <c r="V65" i="17"/>
  <c r="U65" i="17"/>
  <c r="AJ64" i="17"/>
  <c r="AI64" i="17"/>
  <c r="V64" i="17"/>
  <c r="U64" i="17"/>
  <c r="AJ63" i="17"/>
  <c r="AI63" i="17"/>
  <c r="V63" i="17"/>
  <c r="U63" i="17"/>
  <c r="AJ62" i="17"/>
  <c r="AI62" i="17"/>
  <c r="V62" i="17"/>
  <c r="U62" i="17"/>
  <c r="AJ61" i="17"/>
  <c r="AI61" i="17"/>
  <c r="V61" i="17"/>
  <c r="U61" i="17"/>
  <c r="Q56" i="17"/>
  <c r="R56" i="17"/>
  <c r="Q55" i="17"/>
  <c r="R55" i="17"/>
  <c r="Q54" i="17"/>
  <c r="R54" i="17"/>
  <c r="Q53" i="17"/>
  <c r="R53" i="17"/>
  <c r="E53" i="17"/>
  <c r="G53" i="17"/>
  <c r="I53" i="17"/>
  <c r="F53" i="17"/>
  <c r="H53" i="17"/>
  <c r="J53" i="17"/>
  <c r="E54" i="17"/>
  <c r="G54" i="17"/>
  <c r="I54" i="17"/>
  <c r="F54" i="17"/>
  <c r="H54" i="17"/>
  <c r="J54" i="17"/>
  <c r="E55" i="17"/>
  <c r="G55" i="17"/>
  <c r="I55" i="17"/>
  <c r="F55" i="17"/>
  <c r="H55" i="17"/>
  <c r="J55" i="17"/>
  <c r="E56" i="17"/>
  <c r="G56" i="17"/>
  <c r="I56" i="17"/>
  <c r="F56" i="17"/>
  <c r="H56" i="17"/>
  <c r="J56" i="17"/>
  <c r="V58" i="17"/>
  <c r="U58" i="17"/>
  <c r="V57" i="17"/>
  <c r="U57" i="17"/>
  <c r="AJ56" i="17"/>
  <c r="AI56" i="17"/>
  <c r="V56" i="17"/>
  <c r="U56" i="17"/>
  <c r="AJ55" i="17"/>
  <c r="AI55" i="17"/>
  <c r="V55" i="17"/>
  <c r="U55" i="17"/>
  <c r="AJ54" i="17"/>
  <c r="AI54" i="17"/>
  <c r="V54" i="17"/>
  <c r="U54" i="17"/>
  <c r="AJ53" i="17"/>
  <c r="AI53" i="17"/>
  <c r="V53" i="17"/>
  <c r="U53" i="17"/>
  <c r="E161" i="17"/>
  <c r="F161" i="17"/>
  <c r="G161" i="17"/>
  <c r="H161" i="17"/>
  <c r="W161" i="17"/>
  <c r="X161" i="17"/>
  <c r="E162" i="17"/>
  <c r="F162" i="17"/>
  <c r="W162" i="17"/>
  <c r="X162" i="17"/>
  <c r="E163" i="17"/>
  <c r="F163" i="17"/>
  <c r="G163" i="17"/>
  <c r="H163" i="17"/>
  <c r="I163" i="17"/>
  <c r="J163" i="17"/>
  <c r="W163" i="17"/>
  <c r="X163" i="17"/>
  <c r="E164" i="17"/>
  <c r="F164" i="17"/>
  <c r="I164" i="17"/>
  <c r="J164" i="17"/>
  <c r="Q164" i="17"/>
  <c r="R164" i="17"/>
  <c r="W166" i="17"/>
  <c r="X166" i="17"/>
  <c r="R163" i="17"/>
  <c r="R162" i="17"/>
  <c r="Q162" i="17"/>
  <c r="Q163" i="17"/>
  <c r="R161" i="17"/>
  <c r="Q161" i="17"/>
  <c r="AJ215" i="21" l="1"/>
  <c r="AG11" i="21"/>
  <c r="S197" i="21"/>
  <c r="AJ131" i="21"/>
  <c r="AG12" i="21"/>
  <c r="D12" i="21" s="1"/>
  <c r="AH19" i="21"/>
  <c r="AH22" i="21"/>
  <c r="AG53" i="21"/>
  <c r="AH63" i="17"/>
  <c r="AH61" i="17"/>
  <c r="AG97" i="17"/>
  <c r="AF170" i="17"/>
  <c r="AH172" i="17"/>
  <c r="AH81" i="17"/>
  <c r="AH82" i="17"/>
  <c r="AH228" i="17"/>
  <c r="AF172" i="17"/>
  <c r="AJ130" i="17"/>
  <c r="AG80" i="17"/>
  <c r="AG118" i="17"/>
  <c r="AJ36" i="21"/>
  <c r="AJ38" i="21"/>
  <c r="AG23" i="21"/>
  <c r="AJ132" i="21"/>
  <c r="AG5" i="21"/>
  <c r="AH13" i="21"/>
  <c r="AF12" i="21"/>
  <c r="AH11" i="21"/>
  <c r="AH64" i="21"/>
  <c r="AF63" i="21"/>
  <c r="AF61" i="21"/>
  <c r="AH82" i="21"/>
  <c r="AF81" i="21"/>
  <c r="AJ144" i="21"/>
  <c r="AH180" i="21"/>
  <c r="AH178" i="21"/>
  <c r="AG145" i="21"/>
  <c r="AF202" i="21"/>
  <c r="S216" i="21"/>
  <c r="AJ130" i="21"/>
  <c r="AG132" i="21"/>
  <c r="AF195" i="21"/>
  <c r="AH195" i="21"/>
  <c r="S196" i="21"/>
  <c r="AG37" i="21"/>
  <c r="AI37" i="21"/>
  <c r="AG38" i="21"/>
  <c r="AI38" i="21"/>
  <c r="AJ40" i="21"/>
  <c r="AJ41" i="21"/>
  <c r="AH203" i="21"/>
  <c r="AI145" i="21"/>
  <c r="AF173" i="21"/>
  <c r="AF89" i="21"/>
  <c r="AG3" i="21"/>
  <c r="AG56" i="21"/>
  <c r="AH54" i="21"/>
  <c r="AG62" i="21"/>
  <c r="AF129" i="21"/>
  <c r="AF131" i="21"/>
  <c r="AI146" i="21"/>
  <c r="AG173" i="21"/>
  <c r="AG171" i="21"/>
  <c r="AH187" i="21"/>
  <c r="AH231" i="21"/>
  <c r="AF38" i="21"/>
  <c r="AF10" i="21"/>
  <c r="AJ128" i="21"/>
  <c r="AG36" i="21"/>
  <c r="H16" i="21"/>
  <c r="AH10" i="21"/>
  <c r="O180" i="21"/>
  <c r="AH4" i="21"/>
  <c r="AH2" i="21"/>
  <c r="S3" i="21"/>
  <c r="AH56" i="21"/>
  <c r="AG92" i="21"/>
  <c r="AF144" i="21"/>
  <c r="AH162" i="21"/>
  <c r="AF164" i="21"/>
  <c r="AH186" i="21"/>
  <c r="AG229" i="21"/>
  <c r="AH230" i="21"/>
  <c r="AF205" i="21"/>
  <c r="AH204" i="21"/>
  <c r="AF216" i="21"/>
  <c r="AH220" i="17"/>
  <c r="AH195" i="17"/>
  <c r="AH211" i="17"/>
  <c r="AH54" i="17"/>
  <c r="AH226" i="17"/>
  <c r="AG177" i="17"/>
  <c r="AG179" i="17"/>
  <c r="AG169" i="17"/>
  <c r="AJ21" i="17"/>
  <c r="Q207" i="17"/>
  <c r="AF211" i="17"/>
  <c r="AH147" i="17"/>
  <c r="AI36" i="17"/>
  <c r="AG37" i="17"/>
  <c r="AI38" i="17"/>
  <c r="S162" i="17"/>
  <c r="AH188" i="17"/>
  <c r="AG13" i="17"/>
  <c r="R183" i="17"/>
  <c r="R175" i="17"/>
  <c r="O172" i="17"/>
  <c r="AG210" i="17"/>
  <c r="AH3" i="17"/>
  <c r="S91" i="17"/>
  <c r="AG116" i="17"/>
  <c r="AF169" i="17"/>
  <c r="AH219" i="17"/>
  <c r="AH128" i="17"/>
  <c r="AI40" i="17"/>
  <c r="AI41" i="17"/>
  <c r="AG56" i="17"/>
  <c r="AG54" i="17"/>
  <c r="AG64" i="17"/>
  <c r="S110" i="17"/>
  <c r="AH12" i="17"/>
  <c r="AH10" i="17"/>
  <c r="AF23" i="17"/>
  <c r="AG83" i="17"/>
  <c r="AG81" i="17"/>
  <c r="S81" i="17"/>
  <c r="AH162" i="17"/>
  <c r="AG117" i="17"/>
  <c r="S116" i="17"/>
  <c r="AH129" i="17"/>
  <c r="AH148" i="17"/>
  <c r="AF227" i="17"/>
  <c r="S12" i="17"/>
  <c r="S23" i="17"/>
  <c r="AG201" i="17"/>
  <c r="AG203" i="17"/>
  <c r="O88" i="17"/>
  <c r="AH89" i="17"/>
  <c r="AF126" i="17"/>
  <c r="AJ126" i="17"/>
  <c r="AG143" i="17"/>
  <c r="AJ145" i="17"/>
  <c r="AG147" i="17"/>
  <c r="AI148" i="17"/>
  <c r="AG53" i="17"/>
  <c r="AG108" i="17"/>
  <c r="AH187" i="17"/>
  <c r="AH196" i="17"/>
  <c r="AG178" i="17"/>
  <c r="AJ19" i="17"/>
  <c r="AJ20" i="17"/>
  <c r="AF21" i="17"/>
  <c r="AH72" i="17"/>
  <c r="AF71" i="17"/>
  <c r="AH70" i="17"/>
  <c r="AF69" i="17"/>
  <c r="R8" i="17"/>
  <c r="AF129" i="17"/>
  <c r="AF146" i="17"/>
  <c r="AJ40" i="17"/>
  <c r="AH41" i="17"/>
  <c r="AF110" i="17"/>
  <c r="AH115" i="17"/>
  <c r="AH225" i="17"/>
  <c r="AG226" i="17"/>
  <c r="AH227" i="17"/>
  <c r="AH96" i="17"/>
  <c r="S90" i="17"/>
  <c r="AG148" i="17"/>
  <c r="AF63" i="17"/>
  <c r="S196" i="17"/>
  <c r="AG20" i="17"/>
  <c r="AG209" i="17"/>
  <c r="AH71" i="17"/>
  <c r="AF70" i="17"/>
  <c r="AH69" i="17"/>
  <c r="H94" i="17"/>
  <c r="AF80" i="17"/>
  <c r="AF131" i="17"/>
  <c r="AF148" i="17"/>
  <c r="S171" i="21"/>
  <c r="AH169" i="17"/>
  <c r="S170" i="17"/>
  <c r="R208" i="21"/>
  <c r="R207" i="17"/>
  <c r="S193" i="17"/>
  <c r="S143" i="17"/>
  <c r="S186" i="17"/>
  <c r="S185" i="17"/>
  <c r="H102" i="17"/>
  <c r="AF61" i="17"/>
  <c r="AH186" i="17"/>
  <c r="AH193" i="17"/>
  <c r="AG194" i="17"/>
  <c r="AF97" i="17"/>
  <c r="AH98" i="17"/>
  <c r="O19" i="17"/>
  <c r="AG211" i="17"/>
  <c r="D211" i="17" s="1"/>
  <c r="AH91" i="17"/>
  <c r="AG146" i="17"/>
  <c r="AI146" i="17"/>
  <c r="AH55" i="17"/>
  <c r="AF54" i="17"/>
  <c r="AH53" i="17"/>
  <c r="AG225" i="17"/>
  <c r="AG204" i="17"/>
  <c r="AF164" i="17"/>
  <c r="AH163" i="17"/>
  <c r="AH56" i="17"/>
  <c r="AF53" i="17"/>
  <c r="AG63" i="17"/>
  <c r="AF107" i="17"/>
  <c r="AH107" i="17"/>
  <c r="AF108" i="17"/>
  <c r="AH109" i="17"/>
  <c r="AF185" i="17"/>
  <c r="S188" i="17"/>
  <c r="AH194" i="17"/>
  <c r="AG195" i="17"/>
  <c r="AF12" i="17"/>
  <c r="AH11" i="17"/>
  <c r="R16" i="17"/>
  <c r="AF177" i="17"/>
  <c r="AH177" i="17"/>
  <c r="AH179" i="17"/>
  <c r="AG18" i="17"/>
  <c r="O21" i="17"/>
  <c r="AI21" i="17"/>
  <c r="AF218" i="17"/>
  <c r="AH218" i="17"/>
  <c r="S219" i="17"/>
  <c r="AG219" i="17"/>
  <c r="AF2" i="17"/>
  <c r="S3" i="17"/>
  <c r="AG3" i="17"/>
  <c r="AG82" i="17"/>
  <c r="O80" i="17"/>
  <c r="AH80" i="17"/>
  <c r="S83" i="17"/>
  <c r="AG91" i="17"/>
  <c r="AG164" i="17"/>
  <c r="AG162" i="17"/>
  <c r="S117" i="17"/>
  <c r="S126" i="17"/>
  <c r="S127" i="17"/>
  <c r="AJ127" i="17"/>
  <c r="AH144" i="17"/>
  <c r="AI37" i="17"/>
  <c r="S38" i="17"/>
  <c r="AH62" i="17"/>
  <c r="AF193" i="17"/>
  <c r="AF98" i="17"/>
  <c r="AH178" i="17"/>
  <c r="AH180" i="17"/>
  <c r="AI19" i="17"/>
  <c r="O91" i="17"/>
  <c r="AG129" i="17"/>
  <c r="AI129" i="17"/>
  <c r="S131" i="17"/>
  <c r="S147" i="17"/>
  <c r="E175" i="17"/>
  <c r="AG196" i="17"/>
  <c r="AF226" i="17"/>
  <c r="AG10" i="17"/>
  <c r="S11" i="17"/>
  <c r="S13" i="17"/>
  <c r="AG96" i="17"/>
  <c r="AF18" i="17"/>
  <c r="AH18" i="17"/>
  <c r="AF22" i="17"/>
  <c r="AJ22" i="17"/>
  <c r="AH23" i="17"/>
  <c r="AJ23" i="17"/>
  <c r="AG202" i="17"/>
  <c r="AH212" i="17"/>
  <c r="H223" i="17"/>
  <c r="AF209" i="17"/>
  <c r="S220" i="17"/>
  <c r="S89" i="17"/>
  <c r="AG89" i="17"/>
  <c r="AH90" i="17"/>
  <c r="AI126" i="17"/>
  <c r="AG127" i="17"/>
  <c r="AI127" i="17"/>
  <c r="AG144" i="17"/>
  <c r="AI144" i="17"/>
  <c r="S146" i="17"/>
  <c r="AJ146" i="17"/>
  <c r="AH38" i="17"/>
  <c r="O201" i="17"/>
  <c r="O203" i="17"/>
  <c r="AG131" i="17"/>
  <c r="O131" i="17"/>
  <c r="AF162" i="17"/>
  <c r="AG55" i="17"/>
  <c r="S56" i="17"/>
  <c r="AF99" i="17"/>
  <c r="S177" i="17"/>
  <c r="O178" i="17"/>
  <c r="AF178" i="17"/>
  <c r="S179" i="17"/>
  <c r="O180" i="17"/>
  <c r="AF180" i="17"/>
  <c r="E183" i="17"/>
  <c r="AF171" i="17"/>
  <c r="AH171" i="17"/>
  <c r="AG22" i="17"/>
  <c r="AI22" i="17"/>
  <c r="AF201" i="17"/>
  <c r="AF203" i="17"/>
  <c r="O212" i="17"/>
  <c r="S210" i="17"/>
  <c r="Q223" i="17"/>
  <c r="AG72" i="17"/>
  <c r="AI39" i="17"/>
  <c r="O23" i="17"/>
  <c r="AG161" i="17"/>
  <c r="R94" i="17"/>
  <c r="O107" i="17"/>
  <c r="AF188" i="17"/>
  <c r="AH99" i="17"/>
  <c r="AH185" i="17"/>
  <c r="AG180" i="17"/>
  <c r="H183" i="17"/>
  <c r="O169" i="17"/>
  <c r="O170" i="17"/>
  <c r="AJ18" i="17"/>
  <c r="AI20" i="17"/>
  <c r="O202" i="17"/>
  <c r="H207" i="17"/>
  <c r="O204" i="17"/>
  <c r="R215" i="17"/>
  <c r="R223" i="17"/>
  <c r="AF220" i="17"/>
  <c r="AF128" i="17"/>
  <c r="O146" i="17"/>
  <c r="O13" i="17"/>
  <c r="AF13" i="17"/>
  <c r="AH164" i="17"/>
  <c r="AG186" i="17"/>
  <c r="S164" i="17"/>
  <c r="AH64" i="17"/>
  <c r="S64" i="17"/>
  <c r="AG110" i="17"/>
  <c r="O115" i="17"/>
  <c r="S194" i="17"/>
  <c r="AF196" i="17"/>
  <c r="E207" i="17"/>
  <c r="AG11" i="17"/>
  <c r="S178" i="17"/>
  <c r="O179" i="17"/>
  <c r="AF179" i="17"/>
  <c r="S180" i="17"/>
  <c r="AG23" i="17"/>
  <c r="AI23" i="17"/>
  <c r="AF202" i="17"/>
  <c r="AF204" i="17"/>
  <c r="O209" i="17"/>
  <c r="S211" i="17"/>
  <c r="AG5" i="17"/>
  <c r="AF83" i="17"/>
  <c r="O81" i="17"/>
  <c r="AF81" i="17"/>
  <c r="Q86" i="17"/>
  <c r="AF88" i="17"/>
  <c r="AF91" i="17"/>
  <c r="AH117" i="17"/>
  <c r="AF116" i="17"/>
  <c r="AH127" i="17"/>
  <c r="AH145" i="17"/>
  <c r="AG109" i="17"/>
  <c r="AH110" i="17"/>
  <c r="AF195" i="17"/>
  <c r="AG227" i="17"/>
  <c r="H16" i="17"/>
  <c r="O12" i="17"/>
  <c r="AF11" i="17"/>
  <c r="D11" i="17" s="1"/>
  <c r="AG99" i="17"/>
  <c r="AH170" i="17"/>
  <c r="S171" i="17"/>
  <c r="AG171" i="17"/>
  <c r="S172" i="17"/>
  <c r="AG172" i="17"/>
  <c r="D172" i="17" s="1"/>
  <c r="AI18" i="17"/>
  <c r="AH19" i="17"/>
  <c r="S201" i="17"/>
  <c r="AH201" i="17"/>
  <c r="S202" i="17"/>
  <c r="AH202" i="17"/>
  <c r="S203" i="17"/>
  <c r="AH203" i="17"/>
  <c r="S204" i="17"/>
  <c r="AH204" i="17"/>
  <c r="AF210" i="17"/>
  <c r="AH209" i="17"/>
  <c r="S212" i="17"/>
  <c r="AF217" i="17"/>
  <c r="AH217" i="17"/>
  <c r="AG218" i="17"/>
  <c r="AF219" i="17"/>
  <c r="D219" i="17" s="1"/>
  <c r="S70" i="17"/>
  <c r="AH2" i="17"/>
  <c r="AH5" i="17"/>
  <c r="AH83" i="17"/>
  <c r="S88" i="17"/>
  <c r="AG126" i="17"/>
  <c r="AJ128" i="17"/>
  <c r="AJ129" i="17"/>
  <c r="E141" i="17"/>
  <c r="AF143" i="17"/>
  <c r="AH143" i="17"/>
  <c r="AJ143" i="17"/>
  <c r="AJ144" i="17"/>
  <c r="AG145" i="17"/>
  <c r="AJ147" i="17"/>
  <c r="O148" i="17"/>
  <c r="AJ148" i="17"/>
  <c r="AF145" i="17"/>
  <c r="AJ38" i="17"/>
  <c r="AH39" i="17"/>
  <c r="S41" i="17"/>
  <c r="AG41" i="17"/>
  <c r="AF186" i="17"/>
  <c r="AG188" i="17"/>
  <c r="AH13" i="17"/>
  <c r="AF10" i="17"/>
  <c r="O96" i="17"/>
  <c r="AG170" i="17"/>
  <c r="O171" i="17"/>
  <c r="AG19" i="17"/>
  <c r="AG21" i="17"/>
  <c r="O211" i="17"/>
  <c r="AH210" i="17"/>
  <c r="O4" i="17"/>
  <c r="AH4" i="17"/>
  <c r="O83" i="17"/>
  <c r="O89" i="17"/>
  <c r="AH161" i="17"/>
  <c r="AG128" i="17"/>
  <c r="AI128" i="17"/>
  <c r="AI130" i="17"/>
  <c r="AH131" i="17"/>
  <c r="AJ131" i="17"/>
  <c r="AI143" i="17"/>
  <c r="S144" i="17"/>
  <c r="AI147" i="17"/>
  <c r="S148" i="17"/>
  <c r="AG36" i="17"/>
  <c r="AJ36" i="17"/>
  <c r="AH37" i="17"/>
  <c r="AH40" i="17"/>
  <c r="AG10" i="21"/>
  <c r="S11" i="21"/>
  <c r="S13" i="21"/>
  <c r="AF18" i="21"/>
  <c r="AH18" i="21"/>
  <c r="AJ18" i="21"/>
  <c r="AF19" i="21"/>
  <c r="AH21" i="21"/>
  <c r="AJ21" i="21"/>
  <c r="AF22" i="21"/>
  <c r="AH89" i="21"/>
  <c r="AH108" i="21"/>
  <c r="AG111" i="21"/>
  <c r="AI130" i="21"/>
  <c r="AG131" i="21"/>
  <c r="S132" i="21"/>
  <c r="AF127" i="21"/>
  <c r="S181" i="21"/>
  <c r="S186" i="21"/>
  <c r="AG186" i="21"/>
  <c r="O195" i="21"/>
  <c r="E208" i="21"/>
  <c r="S202" i="21"/>
  <c r="AJ211" i="21"/>
  <c r="O4" i="21"/>
  <c r="S2" i="21"/>
  <c r="AJ23" i="21"/>
  <c r="AH84" i="21"/>
  <c r="AF97" i="21"/>
  <c r="AF118" i="21"/>
  <c r="AH117" i="21"/>
  <c r="AG127" i="21"/>
  <c r="AI127" i="21"/>
  <c r="AG129" i="21"/>
  <c r="AI129" i="21"/>
  <c r="AH145" i="21"/>
  <c r="AG147" i="21"/>
  <c r="AI147" i="21"/>
  <c r="AH173" i="21"/>
  <c r="AH171" i="21"/>
  <c r="AF37" i="21"/>
  <c r="AJ37" i="21"/>
  <c r="AG40" i="21"/>
  <c r="AI40" i="21"/>
  <c r="AG204" i="21"/>
  <c r="Q209" i="21"/>
  <c r="S205" i="21"/>
  <c r="AG216" i="21"/>
  <c r="AI216" i="21"/>
  <c r="AH70" i="21"/>
  <c r="AF91" i="21"/>
  <c r="S99" i="21"/>
  <c r="AF108" i="21"/>
  <c r="AG109" i="21"/>
  <c r="AH110" i="21"/>
  <c r="AI131" i="21"/>
  <c r="AF162" i="21"/>
  <c r="AF196" i="21"/>
  <c r="AG214" i="21"/>
  <c r="AG2" i="21"/>
  <c r="AH23" i="21"/>
  <c r="AG13" i="21"/>
  <c r="S10" i="21"/>
  <c r="AG18" i="21"/>
  <c r="AI18" i="21"/>
  <c r="AG21" i="21"/>
  <c r="AI21" i="21"/>
  <c r="AG22" i="21"/>
  <c r="AG54" i="21"/>
  <c r="AG63" i="21"/>
  <c r="AG61" i="21"/>
  <c r="AF90" i="21"/>
  <c r="AH90" i="21"/>
  <c r="AH92" i="21"/>
  <c r="AG84" i="21"/>
  <c r="O84" i="21"/>
  <c r="AH83" i="21"/>
  <c r="AG82" i="21"/>
  <c r="AH81" i="21"/>
  <c r="AF111" i="21"/>
  <c r="AH118" i="21"/>
  <c r="AF117" i="21"/>
  <c r="AJ127" i="21"/>
  <c r="AH129" i="21"/>
  <c r="AF149" i="21"/>
  <c r="AG162" i="21"/>
  <c r="AH163" i="21"/>
  <c r="S164" i="21"/>
  <c r="AG164" i="21"/>
  <c r="AH165" i="21"/>
  <c r="AH181" i="21"/>
  <c r="AG181" i="21"/>
  <c r="AG180" i="21"/>
  <c r="AF180" i="21"/>
  <c r="AG187" i="21"/>
  <c r="AG189" i="21"/>
  <c r="AG194" i="21"/>
  <c r="S195" i="21"/>
  <c r="AG197" i="21"/>
  <c r="AF39" i="21"/>
  <c r="AJ39" i="21"/>
  <c r="AG41" i="21"/>
  <c r="AI41" i="21"/>
  <c r="AH205" i="21"/>
  <c r="AI211" i="21"/>
  <c r="AJ214" i="21"/>
  <c r="AJ19" i="21"/>
  <c r="AH20" i="21"/>
  <c r="AJ20" i="21"/>
  <c r="AF21" i="21"/>
  <c r="AI22" i="21"/>
  <c r="S23" i="21"/>
  <c r="AF84" i="21"/>
  <c r="AH91" i="21"/>
  <c r="S92" i="21"/>
  <c r="H87" i="21"/>
  <c r="O81" i="21"/>
  <c r="AH128" i="21"/>
  <c r="AH130" i="21"/>
  <c r="AH132" i="21"/>
  <c r="AF130" i="21"/>
  <c r="AG149" i="21"/>
  <c r="AI149" i="21"/>
  <c r="AF179" i="21"/>
  <c r="AG178" i="21"/>
  <c r="AG188" i="21"/>
  <c r="AH202" i="21"/>
  <c r="O3" i="21"/>
  <c r="AH12" i="21"/>
  <c r="AF11" i="21"/>
  <c r="E59" i="21"/>
  <c r="O54" i="21"/>
  <c r="AH53" i="21"/>
  <c r="AG70" i="21"/>
  <c r="O89" i="21"/>
  <c r="S109" i="21"/>
  <c r="AH111" i="21"/>
  <c r="AG116" i="21"/>
  <c r="AF147" i="21"/>
  <c r="O170" i="21"/>
  <c r="R176" i="21"/>
  <c r="AF197" i="21"/>
  <c r="O5" i="21"/>
  <c r="AF62" i="21"/>
  <c r="AH73" i="21"/>
  <c r="AH71" i="21"/>
  <c r="O91" i="21"/>
  <c r="S84" i="21"/>
  <c r="AH100" i="21"/>
  <c r="AF99" i="21"/>
  <c r="AH98" i="21"/>
  <c r="S111" i="21"/>
  <c r="AF132" i="21"/>
  <c r="AF128" i="21"/>
  <c r="AG144" i="21"/>
  <c r="S145" i="21"/>
  <c r="AJ148" i="21"/>
  <c r="AF163" i="21"/>
  <c r="AF165" i="21"/>
  <c r="AF170" i="21"/>
  <c r="S189" i="21"/>
  <c r="AH194" i="21"/>
  <c r="AG195" i="21"/>
  <c r="AH228" i="21"/>
  <c r="AG230" i="21"/>
  <c r="AI36" i="21"/>
  <c r="AH38" i="21"/>
  <c r="AF40" i="21"/>
  <c r="AH40" i="21"/>
  <c r="O216" i="21"/>
  <c r="AI19" i="21"/>
  <c r="AG20" i="21"/>
  <c r="AI20" i="21"/>
  <c r="AJ22" i="21"/>
  <c r="AF23" i="21"/>
  <c r="AI23" i="21"/>
  <c r="AF53" i="21"/>
  <c r="D53" i="21" s="1"/>
  <c r="S53" i="21"/>
  <c r="AH62" i="21"/>
  <c r="AG73" i="21"/>
  <c r="AG71" i="21"/>
  <c r="AF83" i="21"/>
  <c r="S81" i="21"/>
  <c r="AH99" i="21"/>
  <c r="AF98" i="21"/>
  <c r="AH97" i="21"/>
  <c r="AG108" i="21"/>
  <c r="AH109" i="21"/>
  <c r="AH116" i="21"/>
  <c r="AH119" i="21"/>
  <c r="O118" i="21"/>
  <c r="S117" i="21"/>
  <c r="AI128" i="21"/>
  <c r="AJ129" i="21"/>
  <c r="AG130" i="21"/>
  <c r="AI132" i="21"/>
  <c r="AH144" i="21"/>
  <c r="AF145" i="21"/>
  <c r="AJ145" i="21"/>
  <c r="AJ146" i="21"/>
  <c r="AG148" i="21"/>
  <c r="AH149" i="21"/>
  <c r="S163" i="21"/>
  <c r="O163" i="21"/>
  <c r="AH164" i="21"/>
  <c r="D164" i="21" s="1"/>
  <c r="S165" i="21"/>
  <c r="O165" i="21"/>
  <c r="AH172" i="21"/>
  <c r="AH170" i="21"/>
  <c r="S173" i="21"/>
  <c r="AH179" i="21"/>
  <c r="S178" i="21"/>
  <c r="AF186" i="21"/>
  <c r="AH188" i="21"/>
  <c r="AF189" i="21"/>
  <c r="AH189" i="21"/>
  <c r="AG196" i="21"/>
  <c r="AG228" i="21"/>
  <c r="AH229" i="21"/>
  <c r="AG231" i="21"/>
  <c r="AF36" i="21"/>
  <c r="AI39" i="21"/>
  <c r="AF41" i="21"/>
  <c r="AH41" i="21"/>
  <c r="E209" i="21"/>
  <c r="AJ212" i="21"/>
  <c r="AG215" i="21"/>
  <c r="AI214" i="21"/>
  <c r="AH216" i="21"/>
  <c r="AJ216" i="21"/>
  <c r="AH88" i="17"/>
  <c r="AG69" i="17"/>
  <c r="Q87" i="21"/>
  <c r="E86" i="17"/>
  <c r="O82" i="17"/>
  <c r="R86" i="17"/>
  <c r="Q94" i="17"/>
  <c r="E94" i="17"/>
  <c r="S80" i="17"/>
  <c r="S90" i="21"/>
  <c r="O144" i="21"/>
  <c r="AH147" i="21"/>
  <c r="S144" i="21"/>
  <c r="Q183" i="17"/>
  <c r="O177" i="17"/>
  <c r="O71" i="17"/>
  <c r="Q76" i="21"/>
  <c r="AH37" i="21"/>
  <c r="S41" i="21"/>
  <c r="AH36" i="21"/>
  <c r="S36" i="21"/>
  <c r="S39" i="21"/>
  <c r="AH39" i="21"/>
  <c r="S37" i="17"/>
  <c r="S39" i="17"/>
  <c r="S36" i="17"/>
  <c r="O10" i="21"/>
  <c r="AG163" i="21"/>
  <c r="AG165" i="21"/>
  <c r="S163" i="17"/>
  <c r="O220" i="17"/>
  <c r="S218" i="17"/>
  <c r="AH215" i="21"/>
  <c r="AH211" i="21"/>
  <c r="AH214" i="21"/>
  <c r="S214" i="21"/>
  <c r="S231" i="21"/>
  <c r="S127" i="21"/>
  <c r="AH127" i="21"/>
  <c r="AH131" i="21"/>
  <c r="AH126" i="17"/>
  <c r="S129" i="17"/>
  <c r="S128" i="17"/>
  <c r="AH130" i="17"/>
  <c r="S98" i="21"/>
  <c r="AH148" i="21"/>
  <c r="AH146" i="21"/>
  <c r="H67" i="21"/>
  <c r="S61" i="21"/>
  <c r="O99" i="21"/>
  <c r="S169" i="17"/>
  <c r="H175" i="17"/>
  <c r="Q175" i="17"/>
  <c r="AG172" i="21"/>
  <c r="S170" i="21"/>
  <c r="AG170" i="21"/>
  <c r="E176" i="21"/>
  <c r="S172" i="21"/>
  <c r="S54" i="21"/>
  <c r="S56" i="21"/>
  <c r="S194" i="21"/>
  <c r="AG193" i="17"/>
  <c r="S195" i="17"/>
  <c r="AG4" i="21"/>
  <c r="S2" i="17"/>
  <c r="S4" i="17"/>
  <c r="AG4" i="17"/>
  <c r="H8" i="17"/>
  <c r="AG185" i="17"/>
  <c r="AG187" i="17"/>
  <c r="AI145" i="17"/>
  <c r="AH146" i="17"/>
  <c r="AH21" i="17"/>
  <c r="S21" i="17"/>
  <c r="O20" i="17"/>
  <c r="AH20" i="17"/>
  <c r="AH22" i="17"/>
  <c r="S108" i="17"/>
  <c r="AH108" i="17"/>
  <c r="S18" i="21"/>
  <c r="E223" i="17"/>
  <c r="E215" i="17"/>
  <c r="S209" i="17"/>
  <c r="AH97" i="17"/>
  <c r="Q102" i="17"/>
  <c r="S98" i="17"/>
  <c r="H86" i="17"/>
  <c r="S82" i="17"/>
  <c r="S22" i="17"/>
  <c r="O212" i="21"/>
  <c r="AG213" i="21"/>
  <c r="S212" i="21"/>
  <c r="S213" i="21"/>
  <c r="AG212" i="21"/>
  <c r="AF82" i="21"/>
  <c r="Q95" i="21"/>
  <c r="S83" i="21"/>
  <c r="E87" i="21"/>
  <c r="R87" i="21"/>
  <c r="S22" i="21"/>
  <c r="AG61" i="17"/>
  <c r="S71" i="21"/>
  <c r="S73" i="21"/>
  <c r="O71" i="21"/>
  <c r="H76" i="21"/>
  <c r="S72" i="21"/>
  <c r="AG62" i="17"/>
  <c r="O64" i="17"/>
  <c r="O62" i="17"/>
  <c r="Q67" i="17"/>
  <c r="AG71" i="17"/>
  <c r="S69" i="17"/>
  <c r="S71" i="17"/>
  <c r="O69" i="17"/>
  <c r="O63" i="21"/>
  <c r="D61" i="21"/>
  <c r="AG64" i="21"/>
  <c r="O62" i="21"/>
  <c r="O56" i="17"/>
  <c r="O53" i="17"/>
  <c r="AF56" i="21"/>
  <c r="O56" i="21"/>
  <c r="O53" i="21"/>
  <c r="S55" i="17"/>
  <c r="H59" i="17"/>
  <c r="O54" i="17"/>
  <c r="S54" i="17"/>
  <c r="Q59" i="17"/>
  <c r="AF55" i="17"/>
  <c r="S228" i="21"/>
  <c r="AF194" i="17"/>
  <c r="S19" i="17"/>
  <c r="S38" i="21"/>
  <c r="S148" i="21"/>
  <c r="AF55" i="21"/>
  <c r="O55" i="21"/>
  <c r="S55" i="21"/>
  <c r="AF54" i="21"/>
  <c r="H59" i="21"/>
  <c r="Q59" i="21"/>
  <c r="AG211" i="21"/>
  <c r="S211" i="21"/>
  <c r="O164" i="21"/>
  <c r="S162" i="21"/>
  <c r="O162" i="21"/>
  <c r="O162" i="17"/>
  <c r="S161" i="17"/>
  <c r="AG110" i="21"/>
  <c r="S108" i="21"/>
  <c r="AG119" i="21"/>
  <c r="E125" i="21"/>
  <c r="AG117" i="21"/>
  <c r="O117" i="21"/>
  <c r="AG115" i="17"/>
  <c r="O117" i="17"/>
  <c r="E124" i="17"/>
  <c r="AG107" i="17"/>
  <c r="S107" i="17"/>
  <c r="H125" i="21"/>
  <c r="AG118" i="21"/>
  <c r="S19" i="21"/>
  <c r="AG19" i="21"/>
  <c r="S18" i="17"/>
  <c r="S20" i="21"/>
  <c r="AG98" i="21"/>
  <c r="H103" i="21"/>
  <c r="AG100" i="21"/>
  <c r="S227" i="17"/>
  <c r="S217" i="17"/>
  <c r="AG217" i="17"/>
  <c r="AG228" i="17"/>
  <c r="AG130" i="17"/>
  <c r="O129" i="21"/>
  <c r="S128" i="21"/>
  <c r="AG128" i="21"/>
  <c r="O131" i="21"/>
  <c r="O127" i="21"/>
  <c r="O12" i="21"/>
  <c r="O11" i="21"/>
  <c r="S12" i="21"/>
  <c r="E16" i="21"/>
  <c r="R16" i="21"/>
  <c r="AF171" i="21"/>
  <c r="AG38" i="17"/>
  <c r="AG39" i="17"/>
  <c r="S40" i="17"/>
  <c r="AG40" i="17"/>
  <c r="Q8" i="17"/>
  <c r="AF3" i="17"/>
  <c r="AF4" i="17"/>
  <c r="E8" i="17"/>
  <c r="S4" i="21"/>
  <c r="AF3" i="21"/>
  <c r="R8" i="21"/>
  <c r="S145" i="17"/>
  <c r="AG146" i="21"/>
  <c r="S146" i="21"/>
  <c r="AF187" i="21"/>
  <c r="AF188" i="21"/>
  <c r="AF187" i="17"/>
  <c r="S187" i="17"/>
  <c r="S188" i="21"/>
  <c r="S187" i="21"/>
  <c r="AG89" i="21"/>
  <c r="S89" i="21"/>
  <c r="AG91" i="21"/>
  <c r="S99" i="17"/>
  <c r="S96" i="17"/>
  <c r="AG98" i="17"/>
  <c r="AG90" i="17"/>
  <c r="AG88" i="17"/>
  <c r="O90" i="17"/>
  <c r="Q16" i="17"/>
  <c r="O11" i="17"/>
  <c r="S131" i="21"/>
  <c r="AF127" i="17"/>
  <c r="O127" i="17"/>
  <c r="S130" i="17"/>
  <c r="AF130" i="17"/>
  <c r="S64" i="21"/>
  <c r="AF229" i="21"/>
  <c r="AF230" i="21"/>
  <c r="S229" i="21"/>
  <c r="S230" i="21"/>
  <c r="AF214" i="21"/>
  <c r="AF212" i="21"/>
  <c r="S215" i="21"/>
  <c r="AF228" i="21"/>
  <c r="AF231" i="21"/>
  <c r="S37" i="21"/>
  <c r="S40" i="21"/>
  <c r="E159" i="21"/>
  <c r="S147" i="21"/>
  <c r="O98" i="21"/>
  <c r="O145" i="21"/>
  <c r="E103" i="21"/>
  <c r="S97" i="21"/>
  <c r="S100" i="21"/>
  <c r="O97" i="21"/>
  <c r="R102" i="17"/>
  <c r="AF96" i="17"/>
  <c r="D96" i="17" s="1"/>
  <c r="S97" i="17"/>
  <c r="E102" i="17"/>
  <c r="O98" i="17"/>
  <c r="AF89" i="17"/>
  <c r="AF90" i="17"/>
  <c r="S226" i="17"/>
  <c r="AF225" i="17"/>
  <c r="S225" i="17"/>
  <c r="AF228" i="17"/>
  <c r="S228" i="17"/>
  <c r="S118" i="21"/>
  <c r="R125" i="21"/>
  <c r="AF110" i="21"/>
  <c r="AF109" i="21"/>
  <c r="S110" i="21"/>
  <c r="S119" i="21"/>
  <c r="AF116" i="21"/>
  <c r="AF119" i="21"/>
  <c r="Q125" i="21"/>
  <c r="S116" i="21"/>
  <c r="Q124" i="17"/>
  <c r="O116" i="17"/>
  <c r="S109" i="17"/>
  <c r="AF109" i="17"/>
  <c r="O109" i="17"/>
  <c r="S115" i="17"/>
  <c r="AF115" i="17"/>
  <c r="AF118" i="17"/>
  <c r="D118" i="17" s="1"/>
  <c r="H124" i="17"/>
  <c r="O118" i="17"/>
  <c r="S118" i="17"/>
  <c r="AF20" i="21"/>
  <c r="S21" i="21"/>
  <c r="O22" i="17"/>
  <c r="O18" i="17"/>
  <c r="AF20" i="17"/>
  <c r="S20" i="17"/>
  <c r="S62" i="21"/>
  <c r="E67" i="21"/>
  <c r="S63" i="21"/>
  <c r="E76" i="21"/>
  <c r="AF70" i="21"/>
  <c r="D70" i="21" s="1"/>
  <c r="O70" i="17"/>
  <c r="E75" i="17"/>
  <c r="S72" i="17"/>
  <c r="H75" i="17"/>
  <c r="R75" i="17"/>
  <c r="S63" i="17"/>
  <c r="R67" i="17"/>
  <c r="H67" i="17"/>
  <c r="AF62" i="17"/>
  <c r="D62" i="17" s="1"/>
  <c r="S62" i="17"/>
  <c r="AF64" i="17"/>
  <c r="O61" i="17"/>
  <c r="AF144" i="17"/>
  <c r="AF147" i="17"/>
  <c r="E158" i="17"/>
  <c r="S130" i="21"/>
  <c r="S129" i="21"/>
  <c r="E142" i="21"/>
  <c r="AF38" i="17"/>
  <c r="AF40" i="17"/>
  <c r="AF36" i="17"/>
  <c r="S5" i="21"/>
  <c r="H8" i="21"/>
  <c r="AF5" i="21"/>
  <c r="D5" i="21" s="1"/>
  <c r="Q8" i="21"/>
  <c r="AF2" i="21"/>
  <c r="AF163" i="17"/>
  <c r="O163" i="17"/>
  <c r="O164" i="17"/>
  <c r="AF161" i="17"/>
  <c r="AG163" i="17"/>
  <c r="E59" i="17"/>
  <c r="R59" i="17"/>
  <c r="O63" i="17"/>
  <c r="S61" i="17"/>
  <c r="AG12" i="17"/>
  <c r="S10" i="17"/>
  <c r="H215" i="17"/>
  <c r="O210" i="17"/>
  <c r="AF72" i="17"/>
  <c r="O72" i="17"/>
  <c r="Q75" i="17"/>
  <c r="O2" i="17"/>
  <c r="O3" i="17"/>
  <c r="S5" i="17"/>
  <c r="O161" i="17"/>
  <c r="O55" i="17"/>
  <c r="S53" i="17"/>
  <c r="E67" i="17"/>
  <c r="E16" i="17"/>
  <c r="O10" i="17"/>
  <c r="AG220" i="17"/>
  <c r="AG70" i="17"/>
  <c r="AF56" i="17"/>
  <c r="O108" i="17"/>
  <c r="O110" i="17"/>
  <c r="O185" i="17"/>
  <c r="O186" i="17"/>
  <c r="O187" i="17"/>
  <c r="O188" i="17"/>
  <c r="O193" i="17"/>
  <c r="O194" i="17"/>
  <c r="O195" i="17"/>
  <c r="O196" i="17"/>
  <c r="O225" i="17"/>
  <c r="O226" i="17"/>
  <c r="O227" i="17"/>
  <c r="O228" i="17"/>
  <c r="O97" i="17"/>
  <c r="O99" i="17"/>
  <c r="AF212" i="17"/>
  <c r="Q215" i="17"/>
  <c r="O217" i="17"/>
  <c r="O218" i="17"/>
  <c r="O219" i="17"/>
  <c r="AF5" i="17"/>
  <c r="O5" i="17"/>
  <c r="E8" i="21"/>
  <c r="O2" i="21"/>
  <c r="R59" i="21"/>
  <c r="Q67" i="21"/>
  <c r="AF72" i="21"/>
  <c r="AF73" i="21"/>
  <c r="O72" i="21"/>
  <c r="AG72" i="21"/>
  <c r="H95" i="21"/>
  <c r="AF82" i="17"/>
  <c r="R124" i="17"/>
  <c r="O126" i="17"/>
  <c r="O130" i="17"/>
  <c r="O145" i="17"/>
  <c r="AF4" i="21"/>
  <c r="AF13" i="21"/>
  <c r="O13" i="21"/>
  <c r="Q16" i="21"/>
  <c r="O18" i="21"/>
  <c r="O19" i="21"/>
  <c r="O20" i="21"/>
  <c r="O21" i="21"/>
  <c r="O22" i="21"/>
  <c r="O23" i="21"/>
  <c r="AF64" i="21"/>
  <c r="O64" i="21"/>
  <c r="O73" i="21"/>
  <c r="S70" i="21"/>
  <c r="R76" i="21"/>
  <c r="O82" i="21"/>
  <c r="O129" i="17"/>
  <c r="O144" i="17"/>
  <c r="AG55" i="21"/>
  <c r="O61" i="21"/>
  <c r="R67" i="21"/>
  <c r="O70" i="21"/>
  <c r="AG90" i="21"/>
  <c r="S91" i="21"/>
  <c r="O83" i="21"/>
  <c r="AG83" i="21"/>
  <c r="O128" i="17"/>
  <c r="O143" i="17"/>
  <c r="O147" i="17"/>
  <c r="O90" i="21"/>
  <c r="AF92" i="21"/>
  <c r="O92" i="21"/>
  <c r="AG81" i="21"/>
  <c r="E95" i="21"/>
  <c r="R95" i="21"/>
  <c r="S82" i="21"/>
  <c r="AG97" i="21"/>
  <c r="AG99" i="21"/>
  <c r="O130" i="21"/>
  <c r="O147" i="21"/>
  <c r="O149" i="21"/>
  <c r="AF148" i="21"/>
  <c r="O173" i="21"/>
  <c r="O171" i="21"/>
  <c r="Q176" i="21"/>
  <c r="S179" i="21"/>
  <c r="Q184" i="21"/>
  <c r="O196" i="21"/>
  <c r="AF37" i="17"/>
  <c r="AJ39" i="17"/>
  <c r="AF41" i="17"/>
  <c r="AF203" i="21"/>
  <c r="D203" i="21" s="1"/>
  <c r="H209" i="21"/>
  <c r="H208" i="21"/>
  <c r="S204" i="21"/>
  <c r="Q208" i="21"/>
  <c r="AF215" i="21"/>
  <c r="D215" i="21" s="1"/>
  <c r="O215" i="21"/>
  <c r="E226" i="21"/>
  <c r="AF211" i="21"/>
  <c r="O211" i="21"/>
  <c r="AF100" i="21"/>
  <c r="O100" i="21"/>
  <c r="Q103" i="21"/>
  <c r="O108" i="21"/>
  <c r="O109" i="21"/>
  <c r="O110" i="21"/>
  <c r="O111" i="21"/>
  <c r="O116" i="21"/>
  <c r="O119" i="21"/>
  <c r="O181" i="21"/>
  <c r="AF178" i="21"/>
  <c r="O178" i="21"/>
  <c r="E184" i="21"/>
  <c r="S180" i="21"/>
  <c r="R184" i="21"/>
  <c r="AF194" i="21"/>
  <c r="O194" i="21"/>
  <c r="O204" i="21"/>
  <c r="AF204" i="21"/>
  <c r="S203" i="21"/>
  <c r="R209" i="21"/>
  <c r="AF213" i="21"/>
  <c r="O213" i="21"/>
  <c r="R103" i="21"/>
  <c r="O128" i="21"/>
  <c r="O132" i="21"/>
  <c r="AI144" i="21"/>
  <c r="AJ147" i="21"/>
  <c r="AI148" i="21"/>
  <c r="S149" i="21"/>
  <c r="AF146" i="21"/>
  <c r="O146" i="21"/>
  <c r="O179" i="21"/>
  <c r="AG179" i="21"/>
  <c r="O186" i="21"/>
  <c r="O187" i="21"/>
  <c r="O188" i="21"/>
  <c r="O189" i="21"/>
  <c r="AH197" i="21"/>
  <c r="O197" i="21"/>
  <c r="O202" i="21"/>
  <c r="AG202" i="21"/>
  <c r="AJ37" i="17"/>
  <c r="AF39" i="17"/>
  <c r="AJ41" i="17"/>
  <c r="O36" i="21"/>
  <c r="O37" i="21"/>
  <c r="O38" i="21"/>
  <c r="O39" i="21"/>
  <c r="O40" i="21"/>
  <c r="O41" i="21"/>
  <c r="O205" i="21"/>
  <c r="O172" i="21"/>
  <c r="AF172" i="21"/>
  <c r="H184" i="21"/>
  <c r="AF181" i="21"/>
  <c r="O203" i="21"/>
  <c r="H176" i="21"/>
  <c r="O228" i="21"/>
  <c r="O229" i="21"/>
  <c r="O230" i="21"/>
  <c r="O231" i="21"/>
  <c r="O214" i="21"/>
  <c r="O148" i="21"/>
  <c r="O36" i="17"/>
  <c r="O37" i="17"/>
  <c r="O38" i="17"/>
  <c r="O39" i="17"/>
  <c r="O40" i="17"/>
  <c r="O41" i="17"/>
  <c r="D196" i="21" l="1"/>
  <c r="D180" i="21"/>
  <c r="D18" i="21"/>
  <c r="D162" i="21"/>
  <c r="D92" i="21"/>
  <c r="D228" i="21"/>
  <c r="D173" i="21"/>
  <c r="D63" i="21"/>
  <c r="D179" i="21"/>
  <c r="D13" i="21"/>
  <c r="D89" i="21"/>
  <c r="D165" i="21"/>
  <c r="D19" i="21"/>
  <c r="D37" i="21"/>
  <c r="D38" i="21"/>
  <c r="D11" i="21"/>
  <c r="S76" i="21"/>
  <c r="D62" i="21"/>
  <c r="D54" i="21"/>
  <c r="D18" i="17"/>
  <c r="D162" i="17"/>
  <c r="D116" i="17"/>
  <c r="D107" i="17"/>
  <c r="D210" i="17"/>
  <c r="D98" i="17"/>
  <c r="D10" i="17"/>
  <c r="D227" i="17"/>
  <c r="D80" i="17"/>
  <c r="D169" i="17"/>
  <c r="D82" i="17"/>
  <c r="D187" i="17"/>
  <c r="D148" i="17"/>
  <c r="S8" i="21"/>
  <c r="D98" i="21"/>
  <c r="D82" i="21"/>
  <c r="D10" i="21"/>
  <c r="D195" i="21"/>
  <c r="D144" i="21"/>
  <c r="D204" i="21"/>
  <c r="D118" i="21"/>
  <c r="S87" i="21"/>
  <c r="D116" i="21"/>
  <c r="D230" i="21"/>
  <c r="D130" i="21"/>
  <c r="D127" i="21"/>
  <c r="D21" i="21"/>
  <c r="D129" i="21"/>
  <c r="D117" i="21"/>
  <c r="D213" i="21"/>
  <c r="D170" i="21"/>
  <c r="D205" i="21"/>
  <c r="D90" i="21"/>
  <c r="D64" i="21"/>
  <c r="D3" i="21"/>
  <c r="D56" i="21"/>
  <c r="D36" i="21"/>
  <c r="D145" i="21"/>
  <c r="D71" i="21"/>
  <c r="D172" i="21"/>
  <c r="D202" i="21"/>
  <c r="D81" i="21"/>
  <c r="D55" i="21"/>
  <c r="O16" i="21"/>
  <c r="S16" i="21"/>
  <c r="D147" i="21"/>
  <c r="D110" i="21"/>
  <c r="D91" i="21"/>
  <c r="D187" i="21"/>
  <c r="D131" i="21"/>
  <c r="D41" i="21"/>
  <c r="D23" i="21"/>
  <c r="D229" i="21"/>
  <c r="S176" i="21"/>
  <c r="D111" i="21"/>
  <c r="D22" i="21"/>
  <c r="D40" i="21"/>
  <c r="D171" i="21"/>
  <c r="D84" i="21"/>
  <c r="D108" i="21"/>
  <c r="D220" i="17"/>
  <c r="D72" i="17"/>
  <c r="O124" i="17"/>
  <c r="D108" i="17"/>
  <c r="D145" i="17"/>
  <c r="O94" i="17"/>
  <c r="D204" i="17"/>
  <c r="D202" i="17"/>
  <c r="D99" i="17"/>
  <c r="D226" i="17"/>
  <c r="D53" i="17"/>
  <c r="D81" i="17"/>
  <c r="D64" i="17"/>
  <c r="D71" i="17"/>
  <c r="D110" i="17"/>
  <c r="D69" i="17"/>
  <c r="D117" i="17"/>
  <c r="D89" i="17"/>
  <c r="O183" i="17"/>
  <c r="D203" i="17"/>
  <c r="D196" i="17"/>
  <c r="D63" i="17"/>
  <c r="D54" i="17"/>
  <c r="D97" i="17"/>
  <c r="D178" i="17"/>
  <c r="D130" i="17"/>
  <c r="S223" i="17"/>
  <c r="D180" i="17"/>
  <c r="O67" i="17"/>
  <c r="D228" i="17"/>
  <c r="D22" i="17"/>
  <c r="D36" i="17"/>
  <c r="S124" i="17"/>
  <c r="D115" i="17"/>
  <c r="D38" i="17"/>
  <c r="D212" i="17"/>
  <c r="D70" i="17"/>
  <c r="D21" i="17"/>
  <c r="D143" i="17"/>
  <c r="D55" i="17"/>
  <c r="D61" i="17"/>
  <c r="S86" i="17"/>
  <c r="D131" i="17"/>
  <c r="D217" i="17"/>
  <c r="D19" i="17"/>
  <c r="D195" i="17"/>
  <c r="D83" i="17"/>
  <c r="O175" i="17"/>
  <c r="D164" i="17"/>
  <c r="D2" i="17"/>
  <c r="D218" i="17"/>
  <c r="D179" i="17"/>
  <c r="D147" i="17"/>
  <c r="D109" i="17"/>
  <c r="D3" i="17"/>
  <c r="D170" i="17"/>
  <c r="D188" i="17"/>
  <c r="S215" i="17"/>
  <c r="D23" i="17"/>
  <c r="D177" i="17"/>
  <c r="O59" i="17"/>
  <c r="D193" i="17"/>
  <c r="D194" i="17"/>
  <c r="D129" i="17"/>
  <c r="D128" i="17"/>
  <c r="D126" i="17"/>
  <c r="D146" i="17"/>
  <c r="D185" i="17"/>
  <c r="S16" i="17"/>
  <c r="D127" i="17"/>
  <c r="S8" i="17"/>
  <c r="D12" i="17"/>
  <c r="S175" i="17"/>
  <c r="D186" i="17"/>
  <c r="D209" i="17"/>
  <c r="D171" i="17"/>
  <c r="D56" i="17"/>
  <c r="D144" i="17"/>
  <c r="D225" i="17"/>
  <c r="D5" i="17"/>
  <c r="D90" i="17"/>
  <c r="D91" i="17"/>
  <c r="D161" i="17"/>
  <c r="D40" i="17"/>
  <c r="D88" i="17"/>
  <c r="S94" i="17"/>
  <c r="D41" i="17"/>
  <c r="S59" i="17"/>
  <c r="D201" i="17"/>
  <c r="O86" i="17"/>
  <c r="O16" i="17"/>
  <c r="O8" i="17"/>
  <c r="O223" i="17"/>
  <c r="D20" i="17"/>
  <c r="S207" i="17"/>
  <c r="D13" i="17"/>
  <c r="S183" i="17"/>
  <c r="O207" i="17"/>
  <c r="D181" i="21"/>
  <c r="D83" i="21"/>
  <c r="S67" i="21"/>
  <c r="D119" i="21"/>
  <c r="D188" i="21"/>
  <c r="D128" i="21"/>
  <c r="D39" i="21"/>
  <c r="D216" i="21"/>
  <c r="D186" i="21"/>
  <c r="D132" i="21"/>
  <c r="D211" i="21"/>
  <c r="D97" i="21"/>
  <c r="D212" i="21"/>
  <c r="D163" i="21"/>
  <c r="D214" i="21"/>
  <c r="S184" i="21"/>
  <c r="D149" i="21"/>
  <c r="D197" i="21"/>
  <c r="D194" i="21"/>
  <c r="O95" i="21"/>
  <c r="D2" i="21"/>
  <c r="D99" i="21"/>
  <c r="O87" i="21"/>
  <c r="D20" i="21"/>
  <c r="D231" i="21"/>
  <c r="S59" i="21"/>
  <c r="D189" i="21"/>
  <c r="D146" i="21"/>
  <c r="D73" i="21"/>
  <c r="D178" i="21"/>
  <c r="S209" i="21"/>
  <c r="D4" i="21"/>
  <c r="D72" i="21"/>
  <c r="O8" i="21"/>
  <c r="D109" i="21"/>
  <c r="O59" i="21"/>
  <c r="D4" i="17"/>
  <c r="S102" i="17"/>
  <c r="S125" i="21"/>
  <c r="S75" i="17"/>
  <c r="O75" i="17"/>
  <c r="S67" i="17"/>
  <c r="O67" i="21"/>
  <c r="O125" i="21"/>
  <c r="D100" i="21"/>
  <c r="S103" i="21"/>
  <c r="O176" i="21"/>
  <c r="O76" i="21"/>
  <c r="O103" i="21"/>
  <c r="O208" i="21"/>
  <c r="S208" i="21"/>
  <c r="D37" i="17"/>
  <c r="D148" i="21"/>
  <c r="O102" i="17"/>
  <c r="O215" i="17"/>
  <c r="O209" i="21"/>
  <c r="D39" i="17"/>
  <c r="O184" i="21"/>
  <c r="S95" i="21"/>
  <c r="D163" i="17"/>
</calcChain>
</file>

<file path=xl/sharedStrings.xml><?xml version="1.0" encoding="utf-8"?>
<sst xmlns="http://schemas.openxmlformats.org/spreadsheetml/2006/main" count="4215" uniqueCount="1033">
  <si>
    <t>ADIYAMAN GENÇLİK SPOR KULÜBÜ</t>
  </si>
  <si>
    <t>AĞRI DAĞI TENİS KULÜBÜ</t>
  </si>
  <si>
    <t>AĞRI TENİS VE YÜZME SPOR KULÜBÜ</t>
  </si>
  <si>
    <t>ALAÇATI TENİS KULÜBÜ</t>
  </si>
  <si>
    <t>ANKARA TENİS KULÜBÜ</t>
  </si>
  <si>
    <t>AVRUPA YAKASI TENİS KULÜBÜ</t>
  </si>
  <si>
    <t>BATMAN PETROL SPOR KULÜBÜ</t>
  </si>
  <si>
    <t>EMEK SPOR KULÜBÜ</t>
  </si>
  <si>
    <t>ENKA SPOR KULÜBÜ</t>
  </si>
  <si>
    <t>ERZİNCAN TENİS KULÜBÜ</t>
  </si>
  <si>
    <t>ERZURUM GENÇLİK SPOR KULÜBÜ</t>
  </si>
  <si>
    <t>HAKKARİ TENİS SPOR KULÜBÜ</t>
  </si>
  <si>
    <t>HAZAR KOLEJİ SPOR KULÜBÜ</t>
  </si>
  <si>
    <t>İSTANBUL TENİS EĞİTİM SPOR KULÜBÜ</t>
  </si>
  <si>
    <t>KARADENİZ TENİS KULÜBÜ</t>
  </si>
  <si>
    <t>ŞANLIURFA GENÇLİK SPOR KULÜBÜ</t>
  </si>
  <si>
    <t>SİİRT GENÇLİK VE SPOR KULÜBÜ</t>
  </si>
  <si>
    <t>ŞIRNAK TENİS SPOR KULÜBÜ</t>
  </si>
  <si>
    <t>YENİGÜN TENİS SPOR KULÜBÜ</t>
  </si>
  <si>
    <t>TAÇSPOR</t>
  </si>
  <si>
    <t>İNCEK TENİS PLUS SPOR KULÜBÜ</t>
  </si>
  <si>
    <t>ORTACA TENİS SPOR KULÜBÜ</t>
  </si>
  <si>
    <t>EGE</t>
  </si>
  <si>
    <t>ADANA</t>
  </si>
  <si>
    <t>EGE (2 TAKIM)</t>
  </si>
  <si>
    <t>DOĞU (1 TAKIM)</t>
  </si>
  <si>
    <t>İÇ ANADOLU (2 TAKIM)</t>
  </si>
  <si>
    <t>KARADENİZ (1 TAKIM)</t>
  </si>
  <si>
    <t>MARMARA (4 TAKIM)</t>
  </si>
  <si>
    <t>AFYON</t>
  </si>
  <si>
    <t>ADIYAMAN</t>
  </si>
  <si>
    <t>AĞRI</t>
  </si>
  <si>
    <t>ANKARA</t>
  </si>
  <si>
    <t>ANTALYA</t>
  </si>
  <si>
    <t>ARDAHAN</t>
  </si>
  <si>
    <t>AYDIN</t>
  </si>
  <si>
    <t>BATMAN</t>
  </si>
  <si>
    <t>BURSA</t>
  </si>
  <si>
    <t>DİYARBAKIR</t>
  </si>
  <si>
    <t>ELAZIĞ</t>
  </si>
  <si>
    <t>ERZİNCAN</t>
  </si>
  <si>
    <t>ERZURUM</t>
  </si>
  <si>
    <t>IĞDIR</t>
  </si>
  <si>
    <t>HAKKARİ</t>
  </si>
  <si>
    <t>MERSİN</t>
  </si>
  <si>
    <t>İSTANBUL</t>
  </si>
  <si>
    <t>İZMİR</t>
  </si>
  <si>
    <t>MALATYA</t>
  </si>
  <si>
    <t>MUĞLA</t>
  </si>
  <si>
    <t>SAMSUN</t>
  </si>
  <si>
    <t>SİİRT</t>
  </si>
  <si>
    <t>ŞIRNAK</t>
  </si>
  <si>
    <t>TRABZON</t>
  </si>
  <si>
    <t>ŞANLIURFA</t>
  </si>
  <si>
    <t>ZONGULDAK</t>
  </si>
  <si>
    <t>ERKEKLER</t>
  </si>
  <si>
    <t>TAKIM 1</t>
  </si>
  <si>
    <t>TAKIM 2</t>
  </si>
  <si>
    <t>TARİH</t>
  </si>
  <si>
    <t>SAAT</t>
  </si>
  <si>
    <t>vs</t>
  </si>
  <si>
    <t>YER</t>
  </si>
  <si>
    <t>BÖLGE</t>
  </si>
  <si>
    <t>İL</t>
  </si>
  <si>
    <t>ERKEK</t>
  </si>
  <si>
    <t>KADIN</t>
  </si>
  <si>
    <t>DOĞU</t>
  </si>
  <si>
    <t>İÇ ANADOLU</t>
  </si>
  <si>
    <t>MARMARA</t>
  </si>
  <si>
    <t>KORT</t>
  </si>
  <si>
    <t>18 YAŞ ALTI TAKIM ŞAMPİYONASI İL MÜSABAKALARI MAÇ PROGRAMI</t>
  </si>
  <si>
    <t>AKDENİZ (2 TAKIM)</t>
  </si>
  <si>
    <t>ALTIKULAÇ TENİS KULÜBÜ</t>
  </si>
  <si>
    <t>BATMAN GÜLTEPE SPOR KULÜBÜ</t>
  </si>
  <si>
    <t>ERZİNCAN GENÇLİK SPOR KULÜBÜ</t>
  </si>
  <si>
    <t>PERFORMANS TENİS AKADEMİSİ</t>
  </si>
  <si>
    <t>ADANA TENİS DAĞCILIK S.K.</t>
  </si>
  <si>
    <t>YUSUF KOÇ</t>
  </si>
  <si>
    <t>BARAN SÖYLER</t>
  </si>
  <si>
    <t>EMRE GÜVEN</t>
  </si>
  <si>
    <t>UMUT EREN SEVİM</t>
  </si>
  <si>
    <t>MUSTAFA HAKAN ŞAHİN</t>
  </si>
  <si>
    <t>YAĞIZ ÜNAL</t>
  </si>
  <si>
    <t>ABDULLAH EFEKAN ALAN</t>
  </si>
  <si>
    <t>YİĞİT ÜNAL</t>
  </si>
  <si>
    <t>ALP EMİR TAPÇI</t>
  </si>
  <si>
    <t>ADIYAMAN YURDUM SPOR K.</t>
  </si>
  <si>
    <t>AFYONKARAHİSAR KARAGÖZ T.G.S.K.</t>
  </si>
  <si>
    <t>AĞRI GENÇLİK SPOR KULÜBÜ</t>
  </si>
  <si>
    <t>SAMET ÇAĞLAYAN</t>
  </si>
  <si>
    <t>FATİH GÜMÜŞ</t>
  </si>
  <si>
    <t>DOĞAN ANAK</t>
  </si>
  <si>
    <t>MEHMET SEMİH ASLAN</t>
  </si>
  <si>
    <t>YİĞİT EGE YILMAZ</t>
  </si>
  <si>
    <t>UĞUR ARMAĞAN</t>
  </si>
  <si>
    <t>HABİB ANAK</t>
  </si>
  <si>
    <t>NİHAT ALAZ AKKENT</t>
  </si>
  <si>
    <t>KADİR HANO</t>
  </si>
  <si>
    <t>ALP BOZCA</t>
  </si>
  <si>
    <t>AĞRI TENİS VE YÜZME SPOR K.</t>
  </si>
  <si>
    <t>VEDAT ARMAĞAN</t>
  </si>
  <si>
    <t>KEMAL SİNAN YILMAZ</t>
  </si>
  <si>
    <t>EGEHAN DENİZ</t>
  </si>
  <si>
    <t>UMUT BASÜTÇÜ</t>
  </si>
  <si>
    <t>DORUK TÜRKNAS</t>
  </si>
  <si>
    <t>YUSUF IŞIK</t>
  </si>
  <si>
    <t>BATUHAN ÇAM</t>
  </si>
  <si>
    <t>CAN SEYMEN</t>
  </si>
  <si>
    <t>ALPER CİVAN YILMAZ</t>
  </si>
  <si>
    <t>ALİ GÜLER TENİS AKADEMİ</t>
  </si>
  <si>
    <t>TOLGA TUNA KARA</t>
  </si>
  <si>
    <t>MUHAMMED EMİR PINAR</t>
  </si>
  <si>
    <t>HAMDİ ÖMER ÇAPRAZ</t>
  </si>
  <si>
    <t>GÜNEY KIZILKAYA</t>
  </si>
  <si>
    <t>HÜSEYİN ŞAHİN</t>
  </si>
  <si>
    <t>DORUK EGE ŞAHİN</t>
  </si>
  <si>
    <t>BERKİN SEVAL</t>
  </si>
  <si>
    <t>CAN KURÇ</t>
  </si>
  <si>
    <t>ANTALYA TENİS İHTİSAS SPOR K.</t>
  </si>
  <si>
    <t>ÖNDER BALCI</t>
  </si>
  <si>
    <t>SAMİ YUSUF ALPASLAN</t>
  </si>
  <si>
    <t>ALPEREN AÇAR</t>
  </si>
  <si>
    <t>ÖMER FARUK DURSUN</t>
  </si>
  <si>
    <t>MAHMUT BERA BİNİCİ</t>
  </si>
  <si>
    <t>EGEHAN ARICAN</t>
  </si>
  <si>
    <t>ONUR TUNÇ</t>
  </si>
  <si>
    <t>DENİZ EFE ÜNAL</t>
  </si>
  <si>
    <t>BÜNYAMİN KURŞUN</t>
  </si>
  <si>
    <t>MUHAMMED UĞUR EGİ</t>
  </si>
  <si>
    <t>MEHMET CAN ARSLAN</t>
  </si>
  <si>
    <t>SEFA DURSUN</t>
  </si>
  <si>
    <t>ABDULSELAM ARSLAN</t>
  </si>
  <si>
    <t>BATMAN YURDUM SPOR KULÜBÜ</t>
  </si>
  <si>
    <t>BÜLENT DURAN TENİS SPOR K.</t>
  </si>
  <si>
    <t>YUNUS KARTAL</t>
  </si>
  <si>
    <t>BEYTULLAH BOZKURT</t>
  </si>
  <si>
    <t>TUNCAY DURAN</t>
  </si>
  <si>
    <t>MUSTAFA BASÜTÇÜ</t>
  </si>
  <si>
    <t>CEMİL TUĞRA DURAN</t>
  </si>
  <si>
    <t>ERZURUM TENİS İHTİSAS S.K.</t>
  </si>
  <si>
    <t>YUSUF CAN HANCI</t>
  </si>
  <si>
    <t>MUHAMMET TUNAHAN KURT</t>
  </si>
  <si>
    <t>MUSTAFA KEMAL HANCI</t>
  </si>
  <si>
    <t>ÖZMEN ÖZDEMİR</t>
  </si>
  <si>
    <t>KEREM YILMAZ</t>
  </si>
  <si>
    <t>ALİ MERT KAYA</t>
  </si>
  <si>
    <t>EGE YAVUZ YENİLMEZ</t>
  </si>
  <si>
    <t>HAKKARİ AMATÖR GENÇLİK VE S. K.</t>
  </si>
  <si>
    <t>ÖZCAN ÖZDEMİR</t>
  </si>
  <si>
    <t>YALÇIN ER</t>
  </si>
  <si>
    <t>TEOMAN AYDEMİR</t>
  </si>
  <si>
    <t>AHMET KAÇAR</t>
  </si>
  <si>
    <t>BİLAL YİĞİT</t>
  </si>
  <si>
    <t>ÖZGÜN MUTLU</t>
  </si>
  <si>
    <t>EVLİYA YUR</t>
  </si>
  <si>
    <t>IĞDIR  GENÇLİK VE SPOR K.</t>
  </si>
  <si>
    <t>IĞDIR YURDUM GENÇLİK SPOR K.</t>
  </si>
  <si>
    <t>NİHAT ÖZSULAR</t>
  </si>
  <si>
    <t>HABİP UYGUN</t>
  </si>
  <si>
    <t>SUAT ÖZSULAR</t>
  </si>
  <si>
    <t>ABDULRAHİM ÖZSUDUR</t>
  </si>
  <si>
    <t xml:space="preserve">İNCEK TENİS PLUS </t>
  </si>
  <si>
    <t>İSTANBUL AVCILIK VE AT. S.K.</t>
  </si>
  <si>
    <t>GÖKSU ÜNALMIŞER</t>
  </si>
  <si>
    <t>ATEŞ IRKKAN</t>
  </si>
  <si>
    <t>SARP TUZLATJI</t>
  </si>
  <si>
    <t>EFE KÜLAH</t>
  </si>
  <si>
    <t>KAAN AKDOĞAN</t>
  </si>
  <si>
    <t>EGE ARICAN</t>
  </si>
  <si>
    <t>ÜNSAL ATAOL TOKER</t>
  </si>
  <si>
    <t>FURKAN ALİ BOZOKLAR</t>
  </si>
  <si>
    <t>SARP ERDİNÇ</t>
  </si>
  <si>
    <t>MUSTAFA SANCAKLIOĞLU</t>
  </si>
  <si>
    <t>DENİZ GÖK</t>
  </si>
  <si>
    <t>POYRAZ KARAKOÇ</t>
  </si>
  <si>
    <t>KAAN KAHRİMAN</t>
  </si>
  <si>
    <t>EGE SAYAR</t>
  </si>
  <si>
    <t>YİĞİT ŞEN</t>
  </si>
  <si>
    <t>YUSUF SAMET GÜÇLÜ</t>
  </si>
  <si>
    <t>BERKAY ACARBAŞ</t>
  </si>
  <si>
    <t>MEHMET POLAT ŞAHİN</t>
  </si>
  <si>
    <t>DORUK TOPALOĞLU</t>
  </si>
  <si>
    <t>HASAN KAAN GÜLER</t>
  </si>
  <si>
    <t>SUPHİ BULUT</t>
  </si>
  <si>
    <t>MEHMET EMRE FIRAT</t>
  </si>
  <si>
    <t>İBRAHİM ALTINTAŞ</t>
  </si>
  <si>
    <t>HARUN İNAN</t>
  </si>
  <si>
    <t>SIDDIK KARTAL</t>
  </si>
  <si>
    <t>SEMİH BATMAZ</t>
  </si>
  <si>
    <t>DELİL BATMAZ</t>
  </si>
  <si>
    <t>SİPAN İŞLEK</t>
  </si>
  <si>
    <t>HAMZA ELİK</t>
  </si>
  <si>
    <t>HAZAR ÖLMEZ</t>
  </si>
  <si>
    <t>SAMET KAPALIGÖZ</t>
  </si>
  <si>
    <t>ENES KOÇU</t>
  </si>
  <si>
    <t>ALİ GÖNCÜ</t>
  </si>
  <si>
    <t>DENİZ OKYAY</t>
  </si>
  <si>
    <t>KEREM KAPUCU</t>
  </si>
  <si>
    <t>ADA GÜN TOPAL</t>
  </si>
  <si>
    <t>ENGİN DÜZBASAN</t>
  </si>
  <si>
    <t>EFE BORAN GÜLER</t>
  </si>
  <si>
    <t>YÜKSEKOVA AKADEMİ SPOR K.</t>
  </si>
  <si>
    <t>MUSTAFA BARTU GÜÇLÜ</t>
  </si>
  <si>
    <t>YUSUF KURT</t>
  </si>
  <si>
    <t>DENİZ ŞEN</t>
  </si>
  <si>
    <t>NUSRET KAAN OLGUN</t>
  </si>
  <si>
    <t>SUDE DOĞAN</t>
  </si>
  <si>
    <t>ZONGULDAK TENİS DENİZ S. K.</t>
  </si>
  <si>
    <t>DEFNE SU SEVER</t>
  </si>
  <si>
    <t>ELA YENER</t>
  </si>
  <si>
    <t>DENİZ GÜLSEVEN</t>
  </si>
  <si>
    <t>EKİN ULUÇ</t>
  </si>
  <si>
    <t>ECE BOYLU</t>
  </si>
  <si>
    <t>AYLİN ADAY</t>
  </si>
  <si>
    <t>ELAROZ GÜÇTEKİN</t>
  </si>
  <si>
    <t>BEYZA YANIKLAR</t>
  </si>
  <si>
    <t>DEFNE URŞAN</t>
  </si>
  <si>
    <t>EYLÜL KILIÇ</t>
  </si>
  <si>
    <t>DENİZ DİLEK</t>
  </si>
  <si>
    <t>TUNCELİ GENÇLİK H.SPOR K.</t>
  </si>
  <si>
    <t>BERİTAN İŞLEK</t>
  </si>
  <si>
    <t>ZÜLEYHA ERTEN</t>
  </si>
  <si>
    <t>İLSU YENİCİOĞLU</t>
  </si>
  <si>
    <t>SEMA NUR SEZER</t>
  </si>
  <si>
    <t>NİMET ÖZCAN</t>
  </si>
  <si>
    <t>NALİN İNAN</t>
  </si>
  <si>
    <t>YEŞİM KARA</t>
  </si>
  <si>
    <t>SEVİM YAĞMUR KOCAKAYA</t>
  </si>
  <si>
    <t>GÜLNAZ EKEN</t>
  </si>
  <si>
    <t>AZRA DERİN GÖKPINAR</t>
  </si>
  <si>
    <t>SAMSUN TENİS KULÜBÜ</t>
  </si>
  <si>
    <t>NAZLI KARYA TEMİZ</t>
  </si>
  <si>
    <t>ASLI ŞİMŞEK</t>
  </si>
  <si>
    <t>SULTAN ÇELİKKANAT</t>
  </si>
  <si>
    <t>NEHİR SARAL</t>
  </si>
  <si>
    <t>ELİF YAĞMUR DÖLEKLİ</t>
  </si>
  <si>
    <t>ELİF KARA</t>
  </si>
  <si>
    <t>CEYLA GÜRSOY</t>
  </si>
  <si>
    <t>IŞIK GÖK</t>
  </si>
  <si>
    <t>ASLI DENİZ AKIN</t>
  </si>
  <si>
    <t>ZEYNEP KOÇAK</t>
  </si>
  <si>
    <t>NAZLI PULAK</t>
  </si>
  <si>
    <t>DİDENAZ POLAT</t>
  </si>
  <si>
    <t>İPEK GÜNEŞ</t>
  </si>
  <si>
    <t>SILA ARDA</t>
  </si>
  <si>
    <t>ZEHRA BEHŞİ</t>
  </si>
  <si>
    <t>MERCAN ÇİVİ</t>
  </si>
  <si>
    <t>ZEHRA ÇİBUK</t>
  </si>
  <si>
    <t>RABİA YILDIZ</t>
  </si>
  <si>
    <t>ZELAL YÜNLÜ</t>
  </si>
  <si>
    <t>ELİFNAZ ŞERAN</t>
  </si>
  <si>
    <t>IĞDIR YURDUM GENÇLİK S.K.</t>
  </si>
  <si>
    <t>IĞDIR GENÇLİK VE SPOR K.</t>
  </si>
  <si>
    <t>ZEYNEP SÖZBİLİR</t>
  </si>
  <si>
    <t>SİDELYA KURBANOĞLU</t>
  </si>
  <si>
    <t>FEHİMA ÖZCAN</t>
  </si>
  <si>
    <t>NAZLI TUNÇ</t>
  </si>
  <si>
    <t>HAKKARİ AMATÖR GENÇLİK VE SPOR K.</t>
  </si>
  <si>
    <t>ERZURUM TENİS VE KAYAK SPOR K.</t>
  </si>
  <si>
    <t>YAĞMUR NEVA ALBAYRAK</t>
  </si>
  <si>
    <t>DENİZ TURAN</t>
  </si>
  <si>
    <t>ÖZLEM USLU</t>
  </si>
  <si>
    <t>ERZİNCAN GENÇLİK SPOR K.</t>
  </si>
  <si>
    <t>ŞEVVAL GÜNDOĞDU</t>
  </si>
  <si>
    <t>BELİNAY DİNÇ</t>
  </si>
  <si>
    <t>TUANNA DİNÇ</t>
  </si>
  <si>
    <t>SUEDA BUSE DEMİRKIRAN</t>
  </si>
  <si>
    <t>MELİSA DÖNMEZ</t>
  </si>
  <si>
    <t>ELİF RÜVEYDA BAYKENDİ</t>
  </si>
  <si>
    <t>SOFİA HATİCE EFE</t>
  </si>
  <si>
    <t>DİLARA RÜZGAR</t>
  </si>
  <si>
    <t>NİL ÖZTEKİN</t>
  </si>
  <si>
    <t>SİNEM CAN</t>
  </si>
  <si>
    <t>IRMAK ÖZTÜRK</t>
  </si>
  <si>
    <t>ÇİLEK DEMİR</t>
  </si>
  <si>
    <t>BATMAN YURDUM SPOR K.</t>
  </si>
  <si>
    <t>AYŞE BİLGESU YURDAKUL</t>
  </si>
  <si>
    <t>DURU BEKAROĞLU</t>
  </si>
  <si>
    <t>AYLİN BOZKURT</t>
  </si>
  <si>
    <t>HATİCE AKKURT</t>
  </si>
  <si>
    <t>NEHİR KARAGÖZ</t>
  </si>
  <si>
    <t>MERVE HAZAL ASLAN</t>
  </si>
  <si>
    <t>SENA VAROL</t>
  </si>
  <si>
    <t>ESRA BEDER</t>
  </si>
  <si>
    <t>NİSA BULUT</t>
  </si>
  <si>
    <t>BEREN İSKENDER</t>
  </si>
  <si>
    <t>ZEHRA BENLİ</t>
  </si>
  <si>
    <t>HAYRUNİSA YILDIZ</t>
  </si>
  <si>
    <t>TUANA EBRAR AYDOĞDU</t>
  </si>
  <si>
    <t>ADA YAREN AMANAT</t>
  </si>
  <si>
    <t>NUPELDA ÇELİK</t>
  </si>
  <si>
    <t>AZRA RANA DUMAN</t>
  </si>
  <si>
    <t>GÜLSEREN ZEYREK</t>
  </si>
  <si>
    <t>AZRA EDİ</t>
  </si>
  <si>
    <t>AYSUN LEVENT</t>
  </si>
  <si>
    <t>ŞEYMA CAN</t>
  </si>
  <si>
    <t>ROJDA BAYRAM</t>
  </si>
  <si>
    <t>İLKAY MİZGİN ACIPAYAM</t>
  </si>
  <si>
    <t>İREM ÇELEBİ</t>
  </si>
  <si>
    <t>FERİDE GÜVEN</t>
  </si>
  <si>
    <t>ŞÜKRAN ÇİÇEK</t>
  </si>
  <si>
    <t>ZEYNEP BAĞCI</t>
  </si>
  <si>
    <t>SEVGİ DEMİR</t>
  </si>
  <si>
    <t>ELİF NAZ KIRPIK</t>
  </si>
  <si>
    <t>ECEM YAREN KILINÇ</t>
  </si>
  <si>
    <t>DURU YAĞMUR DURGUN</t>
  </si>
  <si>
    <t>ASİYE SEYDAL</t>
  </si>
  <si>
    <t>GLB</t>
  </si>
  <si>
    <t>AL.SET</t>
  </si>
  <si>
    <t>VER.SET</t>
  </si>
  <si>
    <t>SET AVR</t>
  </si>
  <si>
    <t>SIRALAMA</t>
  </si>
  <si>
    <t>AL.OYUN</t>
  </si>
  <si>
    <t>VER.OYUN</t>
  </si>
  <si>
    <t>OYUN AVR</t>
  </si>
  <si>
    <t>MAÇLAR</t>
  </si>
  <si>
    <t xml:space="preserve">OYUNCULAR </t>
  </si>
  <si>
    <t>SONUÇ</t>
  </si>
  <si>
    <t>1-6</t>
  </si>
  <si>
    <t>2-5</t>
  </si>
  <si>
    <t>3-4</t>
  </si>
  <si>
    <t>1-5</t>
  </si>
  <si>
    <t>6-4</t>
  </si>
  <si>
    <t>2-3</t>
  </si>
  <si>
    <t>1-4</t>
  </si>
  <si>
    <t>5-3</t>
  </si>
  <si>
    <t>6-2</t>
  </si>
  <si>
    <t>1-3</t>
  </si>
  <si>
    <t>4-2</t>
  </si>
  <si>
    <t>5-6</t>
  </si>
  <si>
    <t>1-2</t>
  </si>
  <si>
    <t>3-6</t>
  </si>
  <si>
    <t>4-5</t>
  </si>
  <si>
    <t>oyun</t>
  </si>
  <si>
    <t>set</t>
  </si>
  <si>
    <t>2-4</t>
  </si>
  <si>
    <t>BYE</t>
  </si>
  <si>
    <t>KADIN A</t>
  </si>
  <si>
    <t>ERKEK A</t>
  </si>
  <si>
    <t>ERKEK B</t>
  </si>
  <si>
    <t xml:space="preserve"> </t>
  </si>
  <si>
    <t>ERİNÇ ÇAMURDAN</t>
  </si>
  <si>
    <t>AKDENİZ</t>
  </si>
  <si>
    <t>Ş.URFA</t>
  </si>
  <si>
    <t>KAT.</t>
  </si>
  <si>
    <t>KORT 1</t>
  </si>
  <si>
    <t>KORT 2</t>
  </si>
  <si>
    <t>KORT 3</t>
  </si>
  <si>
    <t>KORT 4</t>
  </si>
  <si>
    <t>KORT 5</t>
  </si>
  <si>
    <t>KORT 6</t>
  </si>
  <si>
    <t>BAHAR NAZ APİŞ</t>
  </si>
  <si>
    <t>MEHMET FURKAN KAYNARCA</t>
  </si>
  <si>
    <t xml:space="preserve">ERZURUM </t>
  </si>
  <si>
    <t>CAN ARMAN ERDOĞDU</t>
  </si>
  <si>
    <t>1955 BATMAN BELEDİYE SPOR K.</t>
  </si>
  <si>
    <t>AİLE SOSYAL POLİTİKALAR SPOR KULÜBÜ</t>
  </si>
  <si>
    <t>BATMAN 19 MAYIS GENÇLİK S.K</t>
  </si>
  <si>
    <t>BATMAN BAŞAKŞEHİR SPOR KULÜBÜ</t>
  </si>
  <si>
    <t>BATMAN GENÇLİK VE SPOR KULÜBÜ</t>
  </si>
  <si>
    <t>AĞRI GENÇLİK HİZ. SPOR KULÜBÜ</t>
  </si>
  <si>
    <t>1966 MALATYA GENÇLİK VE S.K.</t>
  </si>
  <si>
    <t>DOĞUKENT İHTİSAS KULÜBÜ</t>
  </si>
  <si>
    <t>MALATYA GENÇLİK HİZ. S. K.</t>
  </si>
  <si>
    <t>76 IĞDIR BELEDİYE SPOR KULÜBÜ</t>
  </si>
  <si>
    <t>MEHMET AKİF ERSOY O.T. VE A.S.K.</t>
  </si>
  <si>
    <t>ADIYAMAN DOĞA ATICILIK VE A.G.S.K.</t>
  </si>
  <si>
    <t>ADIYAMAN G.M.K.S.SPOR KULÜBÜ</t>
  </si>
  <si>
    <t>ADIYAMAN GENÇLİK S.K</t>
  </si>
  <si>
    <t>ADIYAMAN TENİS DAĞCILIK S.K</t>
  </si>
  <si>
    <t>ADIYAMAN TENİS HENTBOL S.K</t>
  </si>
  <si>
    <t>ATİK AKADEMİ GENÇLİK VE SPOR K.</t>
  </si>
  <si>
    <t>ŞIRNAK GELİŞİM GENÇLİK VE SPOR K.</t>
  </si>
  <si>
    <t>ŞIRNAK YURDUM GENÇLİK VE SPOR K.</t>
  </si>
  <si>
    <t>CİMİN SİYAH İNCİ SPOR K.</t>
  </si>
  <si>
    <t>ERZİNCAN GENÇLER BİRLİĞİ G.S.K</t>
  </si>
  <si>
    <t>ERZİNCAN YURDUM GENÇLİK SPOR</t>
  </si>
  <si>
    <t>MOLLAKÖY BLD. S.K. (ERZİNCAN)</t>
  </si>
  <si>
    <t>ÜZÜMLÜ BELEDİYE S.K.(ERZİNCAN)</t>
  </si>
  <si>
    <t>ERZURUM BÜYÜKŞEHİR SPOR K.</t>
  </si>
  <si>
    <t>ERZURUM EKSİ 25 GENÇLİK SPOR K.</t>
  </si>
  <si>
    <t>ERZURUM ATLETİKO S.F. SPOR K.</t>
  </si>
  <si>
    <t>TOZOĞLU TENİS KULÜBÜ</t>
  </si>
  <si>
    <t>DİYARBAKIR AMİDA AKADEMİ S.K</t>
  </si>
  <si>
    <t>DİYARBAKIR TENİS KULÜBÜ</t>
  </si>
  <si>
    <t>DİYARBAKIR TENİS YÜZME VE KAYAK S.K.</t>
  </si>
  <si>
    <t>ŞANLIURFA FIRAT GENÇLİK VE SPOR K.</t>
  </si>
  <si>
    <t>GÜRPINAR KAYAK VE S.K.</t>
  </si>
  <si>
    <t>VAN ATİK S.K.</t>
  </si>
  <si>
    <t>YENİVAN TENİS S.K.</t>
  </si>
  <si>
    <t>VAN</t>
  </si>
  <si>
    <t>ADANA GENÇLİK VE SPOR KULÜBÜ</t>
  </si>
  <si>
    <t>MKA SPORTS SPOR KULÜBÜ</t>
  </si>
  <si>
    <t>TOPSPİN TENİS GENÇLİK VE S.K.</t>
  </si>
  <si>
    <t>İSTANBUL AVCILIK VE ATICILIK S.K.</t>
  </si>
  <si>
    <t>TED TENİS ESKRİM DAĞCILIK SPOR K.</t>
  </si>
  <si>
    <t>AYDIN TENİS KULÜBÜ</t>
  </si>
  <si>
    <t>DİDİM TENİS SPOR KULÜBÜ</t>
  </si>
  <si>
    <t>ENGİN ARSLAN TENİS AKADEMİSİ</t>
  </si>
  <si>
    <t>FETHİYE TENİS AKADEMİ SPOR K.</t>
  </si>
  <si>
    <t>FETHİYE TENİS SPOR KULÜBÜ</t>
  </si>
  <si>
    <t>MARMARİS TENİS AKADEMİSİ</t>
  </si>
  <si>
    <t>MUĞLA TENİS SPOR KULÜBÜ</t>
  </si>
  <si>
    <t>PLAY TENİS SPOR KULÜBÜ</t>
  </si>
  <si>
    <t>TRABZON BÜYÜKŞEHİR BELD. S.K.</t>
  </si>
  <si>
    <t>İZMİR BÜYÜKŞEHİR BEL.GENÇ. S.K.</t>
  </si>
  <si>
    <t xml:space="preserve">BARTIN </t>
  </si>
  <si>
    <t>ARDAHAN GENÇLİK VE SPOR K.</t>
  </si>
  <si>
    <t>BİTLİS</t>
  </si>
  <si>
    <t>BİTLİS GENÇ. SPOR MÜD. AMATÖR SPOR K.</t>
  </si>
  <si>
    <t>ELAZIĞ GENÇLİK VE SPOR İL MÜD.</t>
  </si>
  <si>
    <t>ÇAY İLKÖĞRETİM OKULU</t>
  </si>
  <si>
    <t>RİZE</t>
  </si>
  <si>
    <t>MERSİN TENİS YELKEN VE YÜZME S.K.</t>
  </si>
  <si>
    <t>PAMUKKALE TENİS KULÜBÜ</t>
  </si>
  <si>
    <t>DENİZLİ</t>
  </si>
  <si>
    <t>SERDİVAN MAVİ TENİS KULÜBÜ</t>
  </si>
  <si>
    <t>SAKARYA</t>
  </si>
  <si>
    <t>TUNCELİ GENÇLİK HİZMETLERİ SPOR K.</t>
  </si>
  <si>
    <t xml:space="preserve">TUNCELİ </t>
  </si>
  <si>
    <t>YÜKSELEN GENÇLİK SPOR KULÜBÜ</t>
  </si>
  <si>
    <t>BİNGÖL</t>
  </si>
  <si>
    <t>ZONGULDAK TENİS VE DENİZ S.K.</t>
  </si>
  <si>
    <t>ATAŞEHİR TENİS SPOR KULÜBÜ</t>
  </si>
  <si>
    <t>FIRAT ÇELEBİ</t>
  </si>
  <si>
    <t>HASAN UĞURLU</t>
  </si>
  <si>
    <t>BATUHAN TOKTAY</t>
  </si>
  <si>
    <t>BERAT KESKİN</t>
  </si>
  <si>
    <t>ENİS GÜL</t>
  </si>
  <si>
    <t>EGE ÖZCEYHAN</t>
  </si>
  <si>
    <t>ÖMER ÇELEBİ</t>
  </si>
  <si>
    <t>HASAN COŞKUN</t>
  </si>
  <si>
    <t>MELİH ENES MELEK</t>
  </si>
  <si>
    <t>AHMET EGE ÖZDEMİR</t>
  </si>
  <si>
    <t>TOLGA DEMİR DEMİRCİ</t>
  </si>
  <si>
    <t>İBRAHİM TALHA KOÇYİĞİT</t>
  </si>
  <si>
    <t>AHMET ZEYNEL ACIPAYAM</t>
  </si>
  <si>
    <t>HASAN ERİM ARZIK</t>
  </si>
  <si>
    <t>MUHAMMED EMİN DOĞAN</t>
  </si>
  <si>
    <t>ONUR KAPLAN</t>
  </si>
  <si>
    <t>KAMBER BARIŞ DOĞAN</t>
  </si>
  <si>
    <t>DENİZ PAŞA ERDOĞAN</t>
  </si>
  <si>
    <t>İSMAİL ERKEK</t>
  </si>
  <si>
    <t>DEMİR KIRPIK</t>
  </si>
  <si>
    <t>EMİR EKİN</t>
  </si>
  <si>
    <t>EMİR MUAZ KARANFİL</t>
  </si>
  <si>
    <t>EMİN SAMİ ÇELEBİ</t>
  </si>
  <si>
    <t>MUHAMMED MİRZA KAYNAR</t>
  </si>
  <si>
    <t>VOLKAN MÖRÖYDOR</t>
  </si>
  <si>
    <t>HAKTAN CANYAKAN</t>
  </si>
  <si>
    <t>MUHAMMED SARİ</t>
  </si>
  <si>
    <t>SELİM AKAY</t>
  </si>
  <si>
    <t>KADİR YILDIZ</t>
  </si>
  <si>
    <t>MUHAMMED HAMZA KAPLAN</t>
  </si>
  <si>
    <t>AKİF EFE LÜ</t>
  </si>
  <si>
    <t>CUMA AKTİN</t>
  </si>
  <si>
    <t>KAAN BALIK</t>
  </si>
  <si>
    <t>BERK AÇIKGÖZ</t>
  </si>
  <si>
    <t>VEYSİ ÖZHAN</t>
  </si>
  <si>
    <t>DORA DENİZ YORGANCIOĞLU</t>
  </si>
  <si>
    <t>CEM ALATLI</t>
  </si>
  <si>
    <t>BORA DENİZ</t>
  </si>
  <si>
    <t>JERFİ CANBELDEK</t>
  </si>
  <si>
    <t>YAMAN EVREN</t>
  </si>
  <si>
    <t>ERİN TİRYAKİOĞLU</t>
  </si>
  <si>
    <t>KAĞAN MERT KAVUK</t>
  </si>
  <si>
    <t>YİĞİTHAN BALLI</t>
  </si>
  <si>
    <t>MAHMUT SEVEN</t>
  </si>
  <si>
    <t>YUSUF İSLAM DEMİR</t>
  </si>
  <si>
    <t>ARDA ÖNAL</t>
  </si>
  <si>
    <t>AHMET ATINÇ DURSUN</t>
  </si>
  <si>
    <t>ALİ ADIYAMAN</t>
  </si>
  <si>
    <t>EMRE ERKAM</t>
  </si>
  <si>
    <t>BURAK EFE TORUN</t>
  </si>
  <si>
    <t>İLTER CEM PÜLLÜM</t>
  </si>
  <si>
    <t>ALİ EREN BARAN</t>
  </si>
  <si>
    <t>EMRE ORHAN</t>
  </si>
  <si>
    <t>M.HAMZA İNAL</t>
  </si>
  <si>
    <t>YALIN GÜVEN</t>
  </si>
  <si>
    <t>FURKAN ÇAKICI</t>
  </si>
  <si>
    <t>UMUT BALLI</t>
  </si>
  <si>
    <t>EFE İLKER ARSLAN</t>
  </si>
  <si>
    <t>MİKAİL CAN KONUK</t>
  </si>
  <si>
    <t>ÖZGÜR BARIŞ AYDIN</t>
  </si>
  <si>
    <t>EBUBEKİR ÇELİKBİLEK</t>
  </si>
  <si>
    <t>MUHAMMED ENSAR DARAKCI</t>
  </si>
  <si>
    <t>EMİR ARDA GÖRDÜK</t>
  </si>
  <si>
    <t>SEDAT KONAK</t>
  </si>
  <si>
    <t>BORA DEMİR</t>
  </si>
  <si>
    <t>BİTLİS GENÇ. SPOR MÜD. AMATÖR SPOR KULÜBÜ</t>
  </si>
  <si>
    <t>MEHDİ DURSUN</t>
  </si>
  <si>
    <t>ARDA SERVET USTA</t>
  </si>
  <si>
    <t>MUHAMMED BUĞRA KELEŞ</t>
  </si>
  <si>
    <t>FURKAN PİROL</t>
  </si>
  <si>
    <t>YAĞIZ YILDIRIM</t>
  </si>
  <si>
    <t>AHMET YUSUF TAŞ</t>
  </si>
  <si>
    <t>CANBARAN BARAN</t>
  </si>
  <si>
    <t>EFE HÜKÜMDAR</t>
  </si>
  <si>
    <t>KEREM ÇAĞLAR KARAL</t>
  </si>
  <si>
    <t>İDRİS SİSKO</t>
  </si>
  <si>
    <t>DELİL ALPTEKİN</t>
  </si>
  <si>
    <t>ATAKAN ÖZGÜR</t>
  </si>
  <si>
    <t>BARAN USTAOĞLU</t>
  </si>
  <si>
    <t>LEVENT SABRİOĞLU</t>
  </si>
  <si>
    <t>AHMET BATU TOKSOY</t>
  </si>
  <si>
    <t>DİCLE TENİS KULÜBÜ</t>
  </si>
  <si>
    <t>ENES AKBALABAN</t>
  </si>
  <si>
    <t>İSMAİL HAKKI CEYLAN</t>
  </si>
  <si>
    <t>MUHAMMED ZEYNAR EKMEKÇİ</t>
  </si>
  <si>
    <t>SERHAT POLAT</t>
  </si>
  <si>
    <t>EMİRHAN TAPAN</t>
  </si>
  <si>
    <t>YUNUS EMRE YILMAZ</t>
  </si>
  <si>
    <t>ARDA TUNÇ</t>
  </si>
  <si>
    <t>GÖKMEN KAÇAR</t>
  </si>
  <si>
    <t>YASİN KAĞAN AKKAN</t>
  </si>
  <si>
    <t>SERDAR BİLEN</t>
  </si>
  <si>
    <t>MURAT EMRE SUÇİÇEK</t>
  </si>
  <si>
    <t>ROGER ÖZKAN</t>
  </si>
  <si>
    <t>ALİ KAĞAN ŞAHİN</t>
  </si>
  <si>
    <t>YAVUZ BERK UYSAL</t>
  </si>
  <si>
    <t>ELAZIĞ GENÇLİK VE SPOR İL MÜDÜRLÜĞÜ</t>
  </si>
  <si>
    <t>BEDİRHAN ÖZKILIÇ</t>
  </si>
  <si>
    <t>MURAT BAYKARA</t>
  </si>
  <si>
    <t>RAHMAN HABİL AYTEKİN</t>
  </si>
  <si>
    <t>CAN CANAT</t>
  </si>
  <si>
    <t>OZAN ŞİMŞEK</t>
  </si>
  <si>
    <t>KEREM ATABAY</t>
  </si>
  <si>
    <t>ALİ KUZEY AYHAN</t>
  </si>
  <si>
    <t>ÖMER BERK</t>
  </si>
  <si>
    <t>YEKTA ALTAN</t>
  </si>
  <si>
    <t>AHMET AKİF YELİŞKAYA</t>
  </si>
  <si>
    <t>MİRAN YUSUF GÜLBASAN</t>
  </si>
  <si>
    <t>RAMAZAN FURKAN CAN</t>
  </si>
  <si>
    <t>MUHAMMET KERİM YÜNGÜL</t>
  </si>
  <si>
    <t>NEÇİRVAN ÖLMEZ</t>
  </si>
  <si>
    <t>YALIN KOÇUK</t>
  </si>
  <si>
    <t>SÜLEYMAN DENİZ GÜRSOY</t>
  </si>
  <si>
    <t>BUĞRA EMRE APAYDIN</t>
  </si>
  <si>
    <t>KEREM BERAT AKSAÇ</t>
  </si>
  <si>
    <t>ÇINAR CANDAN</t>
  </si>
  <si>
    <t>ÜNAL KAYA</t>
  </si>
  <si>
    <t>MUHAMMET EMİN BÜLBÜLER</t>
  </si>
  <si>
    <t>MERT BERKİT</t>
  </si>
  <si>
    <t>FURKAN DALMA</t>
  </si>
  <si>
    <t>ENES BUĞRA TEMİZSOY</t>
  </si>
  <si>
    <t>ÇINAR ERDOĞAN</t>
  </si>
  <si>
    <t>MARS ARGUN</t>
  </si>
  <si>
    <t>EREN ÖZDEN</t>
  </si>
  <si>
    <t>ENES ALYÜZ</t>
  </si>
  <si>
    <t>YİĞİT TOZOĞLU</t>
  </si>
  <si>
    <t>BERKAN KARADAĞ</t>
  </si>
  <si>
    <t>ADEM TAHA AKDEMİR</t>
  </si>
  <si>
    <t>ALTAN TOZOĞLU</t>
  </si>
  <si>
    <t>ALPER BAHADIR AYDIN</t>
  </si>
  <si>
    <t>BERAT ÇAĞRI SÖKMEN</t>
  </si>
  <si>
    <t>EMRE OLTULULAR</t>
  </si>
  <si>
    <t>EMİR TAŞKESEN</t>
  </si>
  <si>
    <t>TUNA TOPRAK</t>
  </si>
  <si>
    <t>ERTUĞRUL AYKUT</t>
  </si>
  <si>
    <t>UMUT KAĞAN GİŞİ</t>
  </si>
  <si>
    <t>SELİM ARDA AŞKIN</t>
  </si>
  <si>
    <t>SELİM BÜLBÜL</t>
  </si>
  <si>
    <t>ALİCAN KARATAŞ</t>
  </si>
  <si>
    <t>MİRAÇ SAMİH AKSU</t>
  </si>
  <si>
    <t>SELÇUK EMRE İLGAZ</t>
  </si>
  <si>
    <t>MUSTAFA BERAT ÖNCÜ</t>
  </si>
  <si>
    <t>TUNAHAN YILMAZ</t>
  </si>
  <si>
    <t>GÖRKEM AHMET ÇAYIR</t>
  </si>
  <si>
    <t>METEHAN AKİF KAYA</t>
  </si>
  <si>
    <t>ÖMER FARUK ÇİZMELİOĞLU</t>
  </si>
  <si>
    <t xml:space="preserve">KAAN SUDA </t>
  </si>
  <si>
    <t>MERT ALİ DABANOĞLU</t>
  </si>
  <si>
    <t>MUSA AK</t>
  </si>
  <si>
    <t>ALİ ÖMER KILIÇ</t>
  </si>
  <si>
    <t>ALİ RIZA ALPER</t>
  </si>
  <si>
    <t>B. KEMAL KAHVECİ</t>
  </si>
  <si>
    <t>CİVAN AYDIN</t>
  </si>
  <si>
    <t>DENİZ YEŞİLOVA</t>
  </si>
  <si>
    <t>BERAT ÇAKAR</t>
  </si>
  <si>
    <t>MERT B. ERHAMAMCI</t>
  </si>
  <si>
    <t>ERDEM KILIÇ</t>
  </si>
  <si>
    <t>EGE BARTU KÖROĞLU</t>
  </si>
  <si>
    <t>MUHAMMED ALİ AL</t>
  </si>
  <si>
    <t>GÖKAY MUHAMMER ÖNAL</t>
  </si>
  <si>
    <t>MUHAMMED ALİ BAĞCA</t>
  </si>
  <si>
    <t>İSMAİL CAN AKDAĞ</t>
  </si>
  <si>
    <t>AGAH GÜRAY TÜRKELİ</t>
  </si>
  <si>
    <t>RASİM ÖZSULAR</t>
  </si>
  <si>
    <t>METEHAN HEKİMOĞLU</t>
  </si>
  <si>
    <t>FIRAT UYGUN</t>
  </si>
  <si>
    <t>MEHMET SALİM</t>
  </si>
  <si>
    <t>ALPTEKİN ÇAKMAK</t>
  </si>
  <si>
    <t>CİHAN KALKAN</t>
  </si>
  <si>
    <t>SİNAN HÜSEYNOV</t>
  </si>
  <si>
    <t>MUHAMMED HAMZA YILMAZ</t>
  </si>
  <si>
    <t>UMUT ALTINTAŞ</t>
  </si>
  <si>
    <t>KEMAL ARDA KARAKŞ</t>
  </si>
  <si>
    <t>EMİR YÜKSEKTAŞ</t>
  </si>
  <si>
    <t>İSMAİL KÖMÜRGÖZ</t>
  </si>
  <si>
    <t>EFE HAKAN GÖNÜL</t>
  </si>
  <si>
    <t>TAHA AL WAHAİBİ</t>
  </si>
  <si>
    <t>HASAN EMRE PARLAK</t>
  </si>
  <si>
    <t>ONAT ERDEM</t>
  </si>
  <si>
    <t>MUAHMMED ÇİNTAY</t>
  </si>
  <si>
    <t>TURHAN UYANIK</t>
  </si>
  <si>
    <t>YUSUF REHBER</t>
  </si>
  <si>
    <t>URAS TOK</t>
  </si>
  <si>
    <t>MUHAMMED HANİFİ YAMAN</t>
  </si>
  <si>
    <t>GÜNERİ TUNA AĞRA</t>
  </si>
  <si>
    <t>HARUN BAŞBUĞ</t>
  </si>
  <si>
    <t>AHMET TURAN KALKAN</t>
  </si>
  <si>
    <t>EREN EKE</t>
  </si>
  <si>
    <t>ÖMER YAKUT</t>
  </si>
  <si>
    <t>SABRİ DEMİR TÜRKMEN</t>
  </si>
  <si>
    <t>AREL DENİZELLİ</t>
  </si>
  <si>
    <t>MUHAMMET ALİ AĞIR</t>
  </si>
  <si>
    <t>MEHMET ALİ KARTAL</t>
  </si>
  <si>
    <t>MAHİR İÇLİ</t>
  </si>
  <si>
    <t>MEHMET DEVECİ</t>
  </si>
  <si>
    <t>GÖRKEM GÜL</t>
  </si>
  <si>
    <t>ÖZCAN ERSU DURGUT</t>
  </si>
  <si>
    <t>DORUK BAYIRLIOĞLU</t>
  </si>
  <si>
    <t>MUHAMMET UMUT BOLAT</t>
  </si>
  <si>
    <t>FURKAN YİĞİT SEVİLİR</t>
  </si>
  <si>
    <t>ÇAĞAN ÇİÇEK</t>
  </si>
  <si>
    <t>ATA ORKUN COŞKUN</t>
  </si>
  <si>
    <t>KAYRA ÇAYLAK</t>
  </si>
  <si>
    <t>EGE MOCAN</t>
  </si>
  <si>
    <t>KAĞAN ÖZDEN</t>
  </si>
  <si>
    <t>HÜSEYİN ARIN ÇETİNKAYA</t>
  </si>
  <si>
    <t>BARAN SİVASLI</t>
  </si>
  <si>
    <t>ATABEY ELKAN</t>
  </si>
  <si>
    <t>HÜSEYİN CANBAZ</t>
  </si>
  <si>
    <t>YİĞİT GÖNGÖR AVUNCAN</t>
  </si>
  <si>
    <t>KAAN EFE YAVUZ</t>
  </si>
  <si>
    <t>BORA GÜLTEKİN</t>
  </si>
  <si>
    <t>ALP ÖZTÜRK</t>
  </si>
  <si>
    <t>FATİH TUNA KEÇELİGİL</t>
  </si>
  <si>
    <t>OĞUL CEM AKÇAY</t>
  </si>
  <si>
    <t>KEREM BAGİ</t>
  </si>
  <si>
    <t>BATUHAN SABAN</t>
  </si>
  <si>
    <t>KEREM DİLEK</t>
  </si>
  <si>
    <t>YUSUF CAN KAN</t>
  </si>
  <si>
    <t>EMİR KORHAN AKSAKAL</t>
  </si>
  <si>
    <t>CAN İÇÖZ</t>
  </si>
  <si>
    <t>ŞİYAR İRİ</t>
  </si>
  <si>
    <t>ABDURRAHMAN DİNLER</t>
  </si>
  <si>
    <t>UMUT EFE ARSLAN</t>
  </si>
  <si>
    <t>ALP ATAKENT</t>
  </si>
  <si>
    <t>KEREM ALİ SUNAN</t>
  </si>
  <si>
    <t>ALP ÖZEN</t>
  </si>
  <si>
    <t>ORHAN İRDEM</t>
  </si>
  <si>
    <t>SARP DORUK ÖZTÜRK</t>
  </si>
  <si>
    <t>MUHAMMED VEYSEL ADIGÜZEL</t>
  </si>
  <si>
    <t>HASAN SEZER</t>
  </si>
  <si>
    <t>CUDİ BATAK</t>
  </si>
  <si>
    <t>MUHABAT YENÇER</t>
  </si>
  <si>
    <t>YASİN İŞLEK</t>
  </si>
  <si>
    <t>MURAT OLTAN</t>
  </si>
  <si>
    <t>MURAT EFE DEMİR</t>
  </si>
  <si>
    <t>YAĞIZ KÜÇÜK</t>
  </si>
  <si>
    <t>CAN TOKALP</t>
  </si>
  <si>
    <t>ÇAĞAN EFE TÜFEKÇİ</t>
  </si>
  <si>
    <t>KUBİLAY CEYLAN</t>
  </si>
  <si>
    <t>CAN AKMAN</t>
  </si>
  <si>
    <t>KEREM BATU TÜFEKÇİ</t>
  </si>
  <si>
    <t>UMUT DORUK GENÇDOĞAN</t>
  </si>
  <si>
    <t>AZİZ RZAYEV</t>
  </si>
  <si>
    <t>ÇINAR ÖZKAHRAMAN</t>
  </si>
  <si>
    <t>İNAN ADA ERSOY</t>
  </si>
  <si>
    <t>ALP ÖZKAN</t>
  </si>
  <si>
    <t>ŞÜKRÜ MERT ÇAKIROĞLU</t>
  </si>
  <si>
    <t>BERKİN PARLAK</t>
  </si>
  <si>
    <t>HAMZA KOÇ</t>
  </si>
  <si>
    <t>MEHMET TUNCİL</t>
  </si>
  <si>
    <t>ÖZGÜR KAAN SEVÜK</t>
  </si>
  <si>
    <t>YİĞİT CAN ÇAKMAK</t>
  </si>
  <si>
    <t>METEHAN KARATEPE</t>
  </si>
  <si>
    <t>MELİH YUSUF SARI</t>
  </si>
  <si>
    <t>EGE HAZAROĞLU</t>
  </si>
  <si>
    <t>ARDA CAN</t>
  </si>
  <si>
    <t>TOPRAK KAYIRAN</t>
  </si>
  <si>
    <t>BEDİRHAN BİLEN</t>
  </si>
  <si>
    <t>BERKAY UTKU SERDAR</t>
  </si>
  <si>
    <t>DORUK ILGIN GEÇGİN</t>
  </si>
  <si>
    <t>FURKAN ÖZBEY</t>
  </si>
  <si>
    <t>AGİT ATILGAN</t>
  </si>
  <si>
    <t>AZAT BOZKURT</t>
  </si>
  <si>
    <t>KIVANÇ KUNDAKÇI</t>
  </si>
  <si>
    <t>SEMİH DENİZ</t>
  </si>
  <si>
    <t>İRFAN ŞEDAL</t>
  </si>
  <si>
    <t>FERHAT TEKDEMİR</t>
  </si>
  <si>
    <t>EMİRHAN DİNÇER</t>
  </si>
  <si>
    <t>MERVAN BİNGÖL</t>
  </si>
  <si>
    <t>AYAZ ATILGAN</t>
  </si>
  <si>
    <t>MUHAMMED DEMİR</t>
  </si>
  <si>
    <t>ADİL KAAN GÜN</t>
  </si>
  <si>
    <t>ADANA GENÇLİK SPOR KULÜBÜ</t>
  </si>
  <si>
    <t>CANAN ÇOBAN</t>
  </si>
  <si>
    <t>RİMAL YILDIIRM</t>
  </si>
  <si>
    <t>NAZ DEMİRKIRAN</t>
  </si>
  <si>
    <t>EMİNE ÇOBAN</t>
  </si>
  <si>
    <t>HAZAL ÖZSUDUR</t>
  </si>
  <si>
    <t>EYLÜL ÇARDAK</t>
  </si>
  <si>
    <t>SAFİYE TUNÇER</t>
  </si>
  <si>
    <t>ELİF SU AYGAN</t>
  </si>
  <si>
    <t>BERRİN DEMİR</t>
  </si>
  <si>
    <t>SEMAT TUSEM ŞENOĞLU</t>
  </si>
  <si>
    <t>İLAYDA KIZILDAĞ</t>
  </si>
  <si>
    <t>NEHİR ALKAL</t>
  </si>
  <si>
    <t>ADIYAMAN DOĞA AVCILIK VE ATICILIK</t>
  </si>
  <si>
    <t>DİCLE İZGİ</t>
  </si>
  <si>
    <t>EMİNE İLĞAR</t>
  </si>
  <si>
    <t>ECENUR ASLAN</t>
  </si>
  <si>
    <t>BAHAR KILIÇ</t>
  </si>
  <si>
    <t>YAREN NEHİR COŞKUN</t>
  </si>
  <si>
    <t>MEDİNE KARAKUŞ</t>
  </si>
  <si>
    <t>BENGİSU KARAÇALI</t>
  </si>
  <si>
    <t>HEDİYE NUR AKKUŞ</t>
  </si>
  <si>
    <t>EYLÜL MACİT</t>
  </si>
  <si>
    <t>EZGİ BEREN ORAK</t>
  </si>
  <si>
    <t>ADIYAMAN YURDUM GENÇLİ S.K</t>
  </si>
  <si>
    <t>BEYZANUR GÜNGÖRMÜŞ</t>
  </si>
  <si>
    <t>TUĞBA KARCİ</t>
  </si>
  <si>
    <t>ELİF ŞULE ALKAYIŞ</t>
  </si>
  <si>
    <t>YAĞMUR TAKMAZ</t>
  </si>
  <si>
    <t>FATMA SUDE İZCİ</t>
  </si>
  <si>
    <t>DEFNE KAY</t>
  </si>
  <si>
    <t>ELİF YAĞMUR AKSOY</t>
  </si>
  <si>
    <t>BÜŞRA ATMACA</t>
  </si>
  <si>
    <t>ECE ATLI</t>
  </si>
  <si>
    <t>EDA ATLI</t>
  </si>
  <si>
    <t>ZAHİDE NUR YAKA</t>
  </si>
  <si>
    <t>ELİF KOÇ</t>
  </si>
  <si>
    <t>ASMİN ZELAL ÇİNAR</t>
  </si>
  <si>
    <t>BELİNAY RAVZA BAYAZİT</t>
  </si>
  <si>
    <t>YAREN DAL</t>
  </si>
  <si>
    <t>HAVİN BAYRAM</t>
  </si>
  <si>
    <t>AİLE SOSYAL POLİTİKALAR SPOR K.</t>
  </si>
  <si>
    <t xml:space="preserve"> ALTIKULAÇ TENİS KULÜBÜ</t>
  </si>
  <si>
    <t>MELİSA ŞENLİ</t>
  </si>
  <si>
    <t>NİL GÖDEKLİ</t>
  </si>
  <si>
    <t>HEYBET SEVİNTİ</t>
  </si>
  <si>
    <t>EDA ARLI</t>
  </si>
  <si>
    <t>CEREN ÖZBAKAN</t>
  </si>
  <si>
    <t>AYŞEGÜL DEMİR</t>
  </si>
  <si>
    <t>DURU YAĞIZEFE</t>
  </si>
  <si>
    <t>AYÇA DİLA KAYA</t>
  </si>
  <si>
    <t>NAZ ACAR</t>
  </si>
  <si>
    <t>MİNA MURADİ</t>
  </si>
  <si>
    <t>CEYLİN ÖZÜDOĞRU</t>
  </si>
  <si>
    <t>D.JÜLİDE BÜLBÜL</t>
  </si>
  <si>
    <t>IRMAK ERTÜRK</t>
  </si>
  <si>
    <t>ALEYNA SOYALP</t>
  </si>
  <si>
    <t>İREM BEYZA DİNCER</t>
  </si>
  <si>
    <t>EDA GÜNDÜZ</t>
  </si>
  <si>
    <t>BERNA KAYA</t>
  </si>
  <si>
    <t>NİSAN HIZAL</t>
  </si>
  <si>
    <t>SUDENAZ KAYATÜRK</t>
  </si>
  <si>
    <t>EKİN YAŞAYAN</t>
  </si>
  <si>
    <t>SABİHA ŞERNA VURAL</t>
  </si>
  <si>
    <t>ESMERAY FATMA SARIKAYA</t>
  </si>
  <si>
    <t>DEFNE BARAN</t>
  </si>
  <si>
    <t>İLKNUR TAŞ</t>
  </si>
  <si>
    <t>LARA ÖNAL</t>
  </si>
  <si>
    <t>DENİZ GERDAN</t>
  </si>
  <si>
    <t>IŞIL IRMAK VURAL</t>
  </si>
  <si>
    <t>CEYLİN UĞUR</t>
  </si>
  <si>
    <t>NEHİR NİL ÇELEBİ</t>
  </si>
  <si>
    <t>BATMAN 19 MAYIS S.K</t>
  </si>
  <si>
    <t>BATMAN BAŞAKŞEHİR SPOR K.</t>
  </si>
  <si>
    <t>ADA PINARA KARABACAK</t>
  </si>
  <si>
    <t>CEREN AKSU</t>
  </si>
  <si>
    <t>ZEYNEP ÇİÇEK</t>
  </si>
  <si>
    <t>DİLEK ONUK</t>
  </si>
  <si>
    <t>ECEM EROL</t>
  </si>
  <si>
    <t>NİSA YILDIRIM</t>
  </si>
  <si>
    <t>SILA MUMİN</t>
  </si>
  <si>
    <t>İREM SARISAKAL</t>
  </si>
  <si>
    <t>YASEMİN TAZ</t>
  </si>
  <si>
    <t>DURU BAHAR GEL</t>
  </si>
  <si>
    <t>ROJDA TAŞKIN</t>
  </si>
  <si>
    <t>ROJİN YALVAÇ</t>
  </si>
  <si>
    <t>ALİYE DOĞAN</t>
  </si>
  <si>
    <t>BÜŞRA ŞAHİN</t>
  </si>
  <si>
    <t>BAHAR ÇİÇEK</t>
  </si>
  <si>
    <t>FİLİZ NOYAN</t>
  </si>
  <si>
    <t>GÜLŞAH ESİLA ARABACI</t>
  </si>
  <si>
    <t>MEDİNE TEKİN</t>
  </si>
  <si>
    <t>EFSANUR SEVİNÇ</t>
  </si>
  <si>
    <t>RANA SEZER</t>
  </si>
  <si>
    <t>IŞIK CEBECİ</t>
  </si>
  <si>
    <t>SÜMEYRA SENA GÜLEN</t>
  </si>
  <si>
    <t>ZEYNEP BADEM</t>
  </si>
  <si>
    <t>SİNEM ELALDI</t>
  </si>
  <si>
    <t>ZÜLEYHA BAŞAR</t>
  </si>
  <si>
    <t>DİYARBAKIR AMİDA AKADEMİ</t>
  </si>
  <si>
    <t>DOĞUKENT İHTİSAS SPOR  KULÜBÜ</t>
  </si>
  <si>
    <t>MERVE NAZ BENİCE</t>
  </si>
  <si>
    <t>BEREN SAYIN</t>
  </si>
  <si>
    <t>İKLİM TOKLU</t>
  </si>
  <si>
    <t>ELİF ULUBABA</t>
  </si>
  <si>
    <t>HİRANUR KAN</t>
  </si>
  <si>
    <t>LİZGE AYHAN</t>
  </si>
  <si>
    <t>NAZLI ÖLMEZ</t>
  </si>
  <si>
    <t>SILA HAZAL ÇELİK</t>
  </si>
  <si>
    <t>RONA YAĞIZ</t>
  </si>
  <si>
    <t>ELİF ZERYA ESEN</t>
  </si>
  <si>
    <t>NUJEN COŞACAK</t>
  </si>
  <si>
    <t>ZEHRA BEGÜM COŞKUN</t>
  </si>
  <si>
    <t>ARİN KAYRA GENÇ</t>
  </si>
  <si>
    <t>IŞIL ÇETİNKAYA</t>
  </si>
  <si>
    <t>ROJDA DİCLE BAL</t>
  </si>
  <si>
    <t>ELKİN ARİN ATA</t>
  </si>
  <si>
    <t>ROJDA İNCE</t>
  </si>
  <si>
    <t>ŞÜKRÜYE EZGİ AKYOL</t>
  </si>
  <si>
    <t>BERNA SANCAR</t>
  </si>
  <si>
    <t>RAHİME YUR</t>
  </si>
  <si>
    <t>DAMLA ERDOĞAN</t>
  </si>
  <si>
    <t>NURCAN ÖLMEZ</t>
  </si>
  <si>
    <t>AÇELYA SU TOLU</t>
  </si>
  <si>
    <t>LEYLA ELMAS</t>
  </si>
  <si>
    <t>ELANUR ATSIZ</t>
  </si>
  <si>
    <t>RANA BENAN DEMİR</t>
  </si>
  <si>
    <t>EZGİ ÖZÇELİK</t>
  </si>
  <si>
    <t>GÖKÇE NUR YEŞİLÇINAR</t>
  </si>
  <si>
    <t>MELİSSA YAKUP POUR</t>
  </si>
  <si>
    <t>ASLI DALLI</t>
  </si>
  <si>
    <t>ERZİNCAN YURDUM GENÇLİK VE S.K.</t>
  </si>
  <si>
    <t>ELA GÜLTEKİN</t>
  </si>
  <si>
    <t>DENİZ SELİN ÖZKAN</t>
  </si>
  <si>
    <t>EYLÜL DOĞAN</t>
  </si>
  <si>
    <t>DAMLA TÖNGEL</t>
  </si>
  <si>
    <t>NURBANU TOZLU</t>
  </si>
  <si>
    <t>UKBANUR ÖZEN</t>
  </si>
  <si>
    <t>BUSE KABASAKAL</t>
  </si>
  <si>
    <t>ASLI ALBAYRAK</t>
  </si>
  <si>
    <t>TUANA AKGÜN</t>
  </si>
  <si>
    <t>SUDENAZ GÜLSÜM BALLI</t>
  </si>
  <si>
    <t>ZEREN KÜÇÜKKALE</t>
  </si>
  <si>
    <t>SAFİYE ZEHRA GÜL</t>
  </si>
  <si>
    <t>BERİL AKSOY</t>
  </si>
  <si>
    <t>FATMA ZÜMRA YAĞIZ</t>
  </si>
  <si>
    <t>ECE KAŞIKÇI</t>
  </si>
  <si>
    <t>NUR SİMA AKGÜL İZİBÜYÜK</t>
  </si>
  <si>
    <t>DURU ÖZGE KARA</t>
  </si>
  <si>
    <t>ŞEVVAL KAŞIKÇI</t>
  </si>
  <si>
    <t>SEVİNÇ DEMİRÖLMEZ</t>
  </si>
  <si>
    <t>EVRİM DURU TEKGÜNDÜZ</t>
  </si>
  <si>
    <t>ESRA BEREN KARA</t>
  </si>
  <si>
    <t>ECENUR AZRA ŞAHİN</t>
  </si>
  <si>
    <t>ERZURUM ATLETİKO S.F.SPOR KULÜBÜ</t>
  </si>
  <si>
    <t>RABİA POLAT</t>
  </si>
  <si>
    <t>SILA AKGÜL</t>
  </si>
  <si>
    <t>İREM KARA</t>
  </si>
  <si>
    <t>ZARİFE POLAT</t>
  </si>
  <si>
    <t>BEYZA KÖKSAL</t>
  </si>
  <si>
    <t>RANA AKDU</t>
  </si>
  <si>
    <t>SUDEM KARA</t>
  </si>
  <si>
    <t>İDİL KAYA</t>
  </si>
  <si>
    <t>FİLİZ ZİRVE KELEŞ</t>
  </si>
  <si>
    <t>MAYA GEÇGİL</t>
  </si>
  <si>
    <t xml:space="preserve">HAZAR KOLEJİ SPOR KULÜBÜ </t>
  </si>
  <si>
    <t>FATMA ADANAŞ</t>
  </si>
  <si>
    <t>DELAL YÜNLÜ</t>
  </si>
  <si>
    <t>MERVENUR KIZILDAĞ</t>
  </si>
  <si>
    <t>ELVİRA ÇAĞAN</t>
  </si>
  <si>
    <t>SİMGE GÜL YAŞAR</t>
  </si>
  <si>
    <t>ŞÜKRAN DENİZ</t>
  </si>
  <si>
    <t>HİLAL SU KARA</t>
  </si>
  <si>
    <t>HATİCE BERK</t>
  </si>
  <si>
    <t>ELİF BÜŞRA BAYAT</t>
  </si>
  <si>
    <t>HASRET KARADAĞ</t>
  </si>
  <si>
    <t>ZÜMRA BALKAN</t>
  </si>
  <si>
    <t>BUSE BEKLEN</t>
  </si>
  <si>
    <t>İREM SULTAN PARİN</t>
  </si>
  <si>
    <t>İLKİM COŞAR</t>
  </si>
  <si>
    <t>NİL SÖZEN</t>
  </si>
  <si>
    <t>DENİZ DURU PEKTAŞ</t>
  </si>
  <si>
    <t>MİNEL NAZ KAYNAK</t>
  </si>
  <si>
    <t>ZEYNEP AKÇA İLALAN</t>
  </si>
  <si>
    <t>İZMİR BÜYÜKŞEHİR BEL.GENÇ. S.K</t>
  </si>
  <si>
    <t>MALATYA GENÇLİK HİZ. S.K.</t>
  </si>
  <si>
    <t>ECE MARANGOZ</t>
  </si>
  <si>
    <t>AYŞE İKRA GENÇ</t>
  </si>
  <si>
    <t>ALANUR NEŞE ÖZENLİ</t>
  </si>
  <si>
    <t>ECRİN KARGIN</t>
  </si>
  <si>
    <t>RÜYA ŞAVAR</t>
  </si>
  <si>
    <t>CANA İPEK</t>
  </si>
  <si>
    <t>PINAR KARADENİZ</t>
  </si>
  <si>
    <t>IRMAK MİRAY GÜZELDERE</t>
  </si>
  <si>
    <t>ADA SİMAY DİKEN</t>
  </si>
  <si>
    <t>DERİN NAZ BAŞ</t>
  </si>
  <si>
    <t>NEHİR ÇAĞLAR</t>
  </si>
  <si>
    <t>SUDENAZ ŞENKAYA</t>
  </si>
  <si>
    <t>NAZ US</t>
  </si>
  <si>
    <t>MEHMET AKİF ERSOY O. T. VE A. S.K.</t>
  </si>
  <si>
    <t>TUBA EKİNCİ</t>
  </si>
  <si>
    <t>FATMA NUR KARADUMAN</t>
  </si>
  <si>
    <t>ASYA ALTAŞ</t>
  </si>
  <si>
    <t>YAREN KOÇ</t>
  </si>
  <si>
    <t>ESMA ZEYNEP EKİNCİ</t>
  </si>
  <si>
    <t>ZERDA NUR YİKİT</t>
  </si>
  <si>
    <t>BELİZ OR</t>
  </si>
  <si>
    <t>TUANA ÇELİK</t>
  </si>
  <si>
    <t>CEYLİN HAVVA SOYVURAL</t>
  </si>
  <si>
    <t>ELANUR ERGÜN</t>
  </si>
  <si>
    <t>SILA İSLİM DEVECİ</t>
  </si>
  <si>
    <t>YASEMİN SİMAY ŞEY</t>
  </si>
  <si>
    <t>NEHİR KAYA</t>
  </si>
  <si>
    <t>YAĞMUR BAĞA</t>
  </si>
  <si>
    <t>PELİN KUMSAL ŞANLİ</t>
  </si>
  <si>
    <t>ECENAZ DEMİREZEN</t>
  </si>
  <si>
    <t>DEFNE KARAN</t>
  </si>
  <si>
    <t>MELİS ECE SARIŞIN</t>
  </si>
  <si>
    <t>BENGİ SU AYDIN</t>
  </si>
  <si>
    <t>DZHAMİLYA ZAMALDİNOVA</t>
  </si>
  <si>
    <t>SİMAY ÇELİK</t>
  </si>
  <si>
    <t>ADA NUR ÇEVİK</t>
  </si>
  <si>
    <t>NAZLI ÇUKUROVA</t>
  </si>
  <si>
    <t>MELTEM AKSEKÜ</t>
  </si>
  <si>
    <t>DURU ÇÖMEZ</t>
  </si>
  <si>
    <t>ELA EMİNA YILMAZ</t>
  </si>
  <si>
    <t>NEVA KILIÇ</t>
  </si>
  <si>
    <t>BANUGÜL ÇAKIR</t>
  </si>
  <si>
    <t>AYŞE İDİL TÜRKMEN</t>
  </si>
  <si>
    <t>ŞANLIURFA FIRAT GENÇLİK SPOR K.</t>
  </si>
  <si>
    <t>ELVİN EĞRİBEL</t>
  </si>
  <si>
    <t>MERVE ALTINTAŞ</t>
  </si>
  <si>
    <t>NAZLICAN İLİGEN</t>
  </si>
  <si>
    <t>ZEHRA AMASYALI</t>
  </si>
  <si>
    <t>DERİN DERİNÖZ</t>
  </si>
  <si>
    <t>EDANUR İRİ</t>
  </si>
  <si>
    <t>NARİN ERCAN</t>
  </si>
  <si>
    <t>MELİSA UĞUR</t>
  </si>
  <si>
    <t>ELA BATUR</t>
  </si>
  <si>
    <t>YAĞMUR AYŞE TAŞ</t>
  </si>
  <si>
    <t>AYLİN KAN</t>
  </si>
  <si>
    <t>ZEYNEP EKİN BARUT</t>
  </si>
  <si>
    <t>EKİN DEREN KILIÇ</t>
  </si>
  <si>
    <t>AZRA KARATEPE</t>
  </si>
  <si>
    <t>PINAR ÇELİK</t>
  </si>
  <si>
    <t>ŞIRNAK GELİŞİM GENÇLİK VE S.K.</t>
  </si>
  <si>
    <t>ŞIRNAK YURDUM GENÇLİK VE S.K.</t>
  </si>
  <si>
    <t>ASYANUR SALTAN</t>
  </si>
  <si>
    <t>MEDİNE ERZEN</t>
  </si>
  <si>
    <t>PELİN SALTAN</t>
  </si>
  <si>
    <t>ZEYNEP İŞLEK</t>
  </si>
  <si>
    <t>AHSEN ECE GÖKDEN</t>
  </si>
  <si>
    <t>ELİF BİLGİ</t>
  </si>
  <si>
    <t>HAZAL ASLAN</t>
  </si>
  <si>
    <t>NUR PINAR SEVİLGEN</t>
  </si>
  <si>
    <t>HAYRUNİSA SERRAÇ</t>
  </si>
  <si>
    <t>NEHİR ERTAN</t>
  </si>
  <si>
    <t>ŞEHRAZAT DAĞCI</t>
  </si>
  <si>
    <t>DENİZ ÜNSALAR</t>
  </si>
  <si>
    <t>DURU BAYCAN</t>
  </si>
  <si>
    <t>ÖYKÜNAZ CİNİSLİ</t>
  </si>
  <si>
    <t>YAĞMUR GÖKTAŞ</t>
  </si>
  <si>
    <t>ADA BAŞ</t>
  </si>
  <si>
    <t>ASLI DEFNE TÜRKOĞLU</t>
  </si>
  <si>
    <t>SİNEMİS BUSE ŞENSOY</t>
  </si>
  <si>
    <t>DAMLA GÖÇER</t>
  </si>
  <si>
    <t>BUKET VİDİNLİ</t>
  </si>
  <si>
    <t>İPEK BATTAL</t>
  </si>
  <si>
    <t>ELİF HİRA EĞİTMEN</t>
  </si>
  <si>
    <t>ŞEHLA ÇUBUKLU</t>
  </si>
  <si>
    <t>BERFİN KARA</t>
  </si>
  <si>
    <t>HAVİN DUMAN</t>
  </si>
  <si>
    <t>HATUN DAVAN</t>
  </si>
  <si>
    <t>HATİCE YAREN VAROL</t>
  </si>
  <si>
    <t>BEYZA DİNÇER</t>
  </si>
  <si>
    <t>ALEYNA KARTAL</t>
  </si>
  <si>
    <t>ÇAĞLA ÇELİK</t>
  </si>
  <si>
    <t>MERVE ŞERİFOĞLU</t>
  </si>
  <si>
    <t>SERPİL BAYIR</t>
  </si>
  <si>
    <t>KERİMA TATLI</t>
  </si>
  <si>
    <t>FATMANUR GEZER</t>
  </si>
  <si>
    <t>DENİZ ÖZGÜR</t>
  </si>
  <si>
    <t>MENEKŞE GEZGİNCİ</t>
  </si>
  <si>
    <t>ELİF BİLEN</t>
  </si>
  <si>
    <t>İPEKSU SAKA</t>
  </si>
  <si>
    <t>NAZAR RENÇBER</t>
  </si>
  <si>
    <t>SENANUR KARAKAŞ</t>
  </si>
  <si>
    <t>DİLARA MATUR</t>
  </si>
  <si>
    <t xml:space="preserve">ERZİNCAN </t>
  </si>
  <si>
    <t xml:space="preserve">HAKKARİ </t>
  </si>
  <si>
    <t xml:space="preserve">SAMSUN </t>
  </si>
  <si>
    <t xml:space="preserve">ERKEK </t>
  </si>
  <si>
    <t>KADINLAR</t>
  </si>
  <si>
    <t xml:space="preserve">KADIN B </t>
  </si>
  <si>
    <t xml:space="preserve">AYDIN </t>
  </si>
  <si>
    <t>KARADENİZ</t>
  </si>
  <si>
    <t>MEHMET ONUR TURGUT</t>
  </si>
  <si>
    <t>MAHMUT EMRE GÜRMERİÇ</t>
  </si>
  <si>
    <t>KORT 1-2</t>
  </si>
  <si>
    <t>ADANA TENİS DAĞCILIK</t>
  </si>
  <si>
    <t>GLOBAL SPOR KULÜBÜ</t>
  </si>
  <si>
    <t xml:space="preserve">ADIYAMAN GENÇLİK SPOR KORTLARI </t>
  </si>
  <si>
    <t>AĞRI GENÇLİK SPOR KORTLARI</t>
  </si>
  <si>
    <t xml:space="preserve">TPAO FEDERASYON KORTLARI </t>
  </si>
  <si>
    <t xml:space="preserve">ERZURUM OLİMPİYAT PARKI TENİS KORTLARI </t>
  </si>
  <si>
    <t xml:space="preserve">ALTIKULAÇ TENİS KULÜBÜ </t>
  </si>
  <si>
    <t>ŞIRNAK GENÇLİK SPOR İL MÜDÜRLÜĞÜ KORTLARI</t>
  </si>
  <si>
    <t xml:space="preserve">HAKKARİ GENÇLİK SPOR İL MÜDÜRLÜĞÜ KORTLARI </t>
  </si>
  <si>
    <t xml:space="preserve">IĞDIR GENÇLİK SPOR KORTLARI </t>
  </si>
  <si>
    <t>ŞANLIURFA GENÇLİK SPOR KORTLARI</t>
  </si>
  <si>
    <t xml:space="preserve">VAN GENÇLİK SPOR KORTLARI </t>
  </si>
  <si>
    <t>DİYARBAKIR GENÇLİK SPOR KORTLARI</t>
  </si>
  <si>
    <t>SAMSUN TENİS KULÜBÜ KORTLARI</t>
  </si>
  <si>
    <t xml:space="preserve">TRABZON BEŞİRLİ GENÇLİK SPOR KORTLARI </t>
  </si>
  <si>
    <t>YUNUS ERDEM ÖZCAN</t>
  </si>
  <si>
    <t>AYYÜCE DELLALBAŞI</t>
  </si>
  <si>
    <t>ELİF SUDE YEŞİLKENT</t>
  </si>
  <si>
    <t>YÜKSELEN GENÇLİK SPOR K.</t>
  </si>
  <si>
    <t xml:space="preserve">MOLLAKÖY BEL.SPOR K </t>
  </si>
  <si>
    <t>ŞANLIURFA GENÇLİK SPOR K.</t>
  </si>
  <si>
    <t>ÜZÜMLÜ BLD. S.K.</t>
  </si>
  <si>
    <t>ENGİN ARSLAN TENİS AKAD.</t>
  </si>
  <si>
    <t>DİYARBAKIR TENİS Y. VE KYK S.K.</t>
  </si>
  <si>
    <t>ÇAY İLKĞRTM SPOR K.</t>
  </si>
  <si>
    <t>18 YAŞ ALTI TÜRKİYE TAKIM ŞAMPİYONASI İLLER MÜSABAKASI ERKEK KATILIM LİSTESİ</t>
  </si>
  <si>
    <t>18 YAŞ ALTI TÜRKİYE TAKIM ŞAMPİYONASI İLLER MÜSABAKASI KADIN KATILIM LİSTESİ</t>
  </si>
  <si>
    <t xml:space="preserve">ERZİNCAN ÜLKÜ SPOR KOMPLEKSİ </t>
  </si>
  <si>
    <t>ÇAY İLK.SPOR KULÜBÜ</t>
  </si>
  <si>
    <t>MEHMET EFE ÇEHRELİ</t>
  </si>
  <si>
    <t>ARDA ÇELİK</t>
  </si>
  <si>
    <t>ALP MUTLUAY</t>
  </si>
  <si>
    <t xml:space="preserve">MUĞLA GENÇLİK SPOR KORTLARI </t>
  </si>
  <si>
    <t xml:space="preserve"> İLKNUR SARYA BİLEN</t>
  </si>
  <si>
    <t>ERZURUM FİNAL</t>
  </si>
  <si>
    <t>ERZİNCAN FİNAL</t>
  </si>
  <si>
    <t>BATMAN FİNAL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</si>
</sst>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5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9"/>
      <name val="Arial Tur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22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3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9"/>
      <color theme="1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sz val="22"/>
      <color theme="1"/>
      <name val="Times New Roman"/>
      <family val="1"/>
      <charset val="162"/>
    </font>
    <font>
      <sz val="18"/>
      <color rgb="FFFF0000"/>
      <name val="Calibri"/>
      <family val="2"/>
      <charset val="162"/>
      <scheme val="minor"/>
    </font>
    <font>
      <sz val="9"/>
      <name val="Arial Tur"/>
      <charset val="162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b/>
      <sz val="11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4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0" fillId="0" borderId="34" xfId="0" applyBorder="1"/>
    <xf numFmtId="0" fontId="9" fillId="8" borderId="6" xfId="0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 textRotation="90"/>
    </xf>
    <xf numFmtId="0" fontId="14" fillId="0" borderId="35" xfId="2" applyFont="1" applyBorder="1" applyAlignment="1">
      <alignment horizontal="center" vertical="center" textRotation="90"/>
    </xf>
    <xf numFmtId="0" fontId="14" fillId="0" borderId="36" xfId="2" applyFont="1" applyBorder="1" applyAlignment="1">
      <alignment horizontal="center" vertical="center" textRotation="90"/>
    </xf>
    <xf numFmtId="0" fontId="14" fillId="0" borderId="38" xfId="2" applyFont="1" applyBorder="1" applyAlignment="1">
      <alignment horizontal="center" vertical="center" textRotation="90"/>
    </xf>
    <xf numFmtId="0" fontId="14" fillId="12" borderId="39" xfId="2" applyFont="1" applyFill="1" applyBorder="1" applyAlignment="1">
      <alignment horizontal="center" vertical="center" textRotation="90"/>
    </xf>
    <xf numFmtId="0" fontId="14" fillId="0" borderId="40" xfId="2" applyFont="1" applyBorder="1" applyAlignment="1">
      <alignment horizontal="center" vertical="center" textRotation="90"/>
    </xf>
    <xf numFmtId="0" fontId="11" fillId="0" borderId="0" xfId="2"/>
    <xf numFmtId="0" fontId="12" fillId="0" borderId="33" xfId="2" applyFont="1" applyBorder="1"/>
    <xf numFmtId="0" fontId="15" fillId="0" borderId="15" xfId="2" applyFont="1" applyBorder="1" applyAlignment="1">
      <alignment horizontal="center"/>
    </xf>
    <xf numFmtId="0" fontId="11" fillId="0" borderId="43" xfId="2" applyBorder="1" applyAlignment="1">
      <alignment horizontal="center"/>
    </xf>
    <xf numFmtId="0" fontId="11" fillId="0" borderId="18" xfId="2" applyBorder="1" applyAlignment="1">
      <alignment horizontal="center"/>
    </xf>
    <xf numFmtId="0" fontId="11" fillId="0" borderId="25" xfId="2" applyBorder="1" applyAlignment="1">
      <alignment horizontal="center"/>
    </xf>
    <xf numFmtId="0" fontId="11" fillId="0" borderId="44" xfId="2" applyBorder="1" applyAlignment="1">
      <alignment horizontal="center"/>
    </xf>
    <xf numFmtId="0" fontId="11" fillId="12" borderId="45" xfId="2" applyFill="1" applyBorder="1" applyAlignment="1">
      <alignment horizontal="center"/>
    </xf>
    <xf numFmtId="0" fontId="13" fillId="0" borderId="46" xfId="2" applyFont="1" applyBorder="1" applyAlignment="1">
      <alignment horizontal="center"/>
    </xf>
    <xf numFmtId="0" fontId="11" fillId="0" borderId="47" xfId="2" applyBorder="1" applyAlignment="1">
      <alignment horizontal="center"/>
    </xf>
    <xf numFmtId="0" fontId="11" fillId="12" borderId="18" xfId="2" applyFill="1" applyBorder="1" applyAlignment="1">
      <alignment horizontal="center"/>
    </xf>
    <xf numFmtId="49" fontId="11" fillId="6" borderId="22" xfId="2" applyNumberFormat="1" applyFill="1" applyBorder="1" applyAlignment="1">
      <alignment horizontal="center"/>
    </xf>
    <xf numFmtId="0" fontId="11" fillId="0" borderId="33" xfId="2" applyFill="1" applyBorder="1"/>
    <xf numFmtId="0" fontId="11" fillId="0" borderId="16" xfId="2" applyFill="1" applyBorder="1"/>
    <xf numFmtId="0" fontId="11" fillId="0" borderId="48" xfId="2" applyBorder="1" applyAlignment="1">
      <alignment horizontal="center"/>
    </xf>
    <xf numFmtId="49" fontId="11" fillId="13" borderId="22" xfId="2" applyNumberFormat="1" applyFill="1" applyBorder="1" applyAlignment="1">
      <alignment horizontal="center"/>
    </xf>
    <xf numFmtId="0" fontId="11" fillId="0" borderId="33" xfId="2" applyFont="1" applyFill="1" applyBorder="1"/>
    <xf numFmtId="0" fontId="11" fillId="0" borderId="46" xfId="2" applyBorder="1" applyAlignment="1">
      <alignment horizontal="center"/>
    </xf>
    <xf numFmtId="0" fontId="11" fillId="0" borderId="49" xfId="2" applyBorder="1" applyAlignment="1">
      <alignment horizontal="center"/>
    </xf>
    <xf numFmtId="0" fontId="11" fillId="0" borderId="19" xfId="2" applyBorder="1" applyAlignment="1">
      <alignment horizontal="center"/>
    </xf>
    <xf numFmtId="0" fontId="11" fillId="0" borderId="26" xfId="2" applyBorder="1" applyAlignment="1">
      <alignment horizontal="center"/>
    </xf>
    <xf numFmtId="0" fontId="11" fillId="0" borderId="50" xfId="2" applyBorder="1" applyAlignment="1">
      <alignment horizontal="center"/>
    </xf>
    <xf numFmtId="0" fontId="11" fillId="0" borderId="51" xfId="2" applyBorder="1" applyAlignment="1">
      <alignment horizontal="center"/>
    </xf>
    <xf numFmtId="49" fontId="11" fillId="13" borderId="23" xfId="2" applyNumberFormat="1" applyFill="1" applyBorder="1" applyAlignment="1">
      <alignment horizontal="center"/>
    </xf>
    <xf numFmtId="0" fontId="11" fillId="0" borderId="52" xfId="2" applyFill="1" applyBorder="1"/>
    <xf numFmtId="0" fontId="12" fillId="0" borderId="34" xfId="2" applyFont="1" applyBorder="1"/>
    <xf numFmtId="0" fontId="15" fillId="0" borderId="53" xfId="2" applyFont="1" applyBorder="1" applyAlignment="1">
      <alignment horizontal="center"/>
    </xf>
    <xf numFmtId="0" fontId="11" fillId="0" borderId="54" xfId="2" applyBorder="1" applyAlignment="1">
      <alignment horizontal="center"/>
    </xf>
    <xf numFmtId="0" fontId="13" fillId="0" borderId="55" xfId="2" applyFont="1" applyBorder="1" applyAlignment="1">
      <alignment horizontal="center"/>
    </xf>
    <xf numFmtId="0" fontId="11" fillId="0" borderId="56" xfId="2" applyBorder="1" applyAlignment="1">
      <alignment horizontal="center"/>
    </xf>
    <xf numFmtId="0" fontId="11" fillId="12" borderId="30" xfId="2" applyFill="1" applyBorder="1" applyAlignment="1">
      <alignment horizontal="center"/>
    </xf>
    <xf numFmtId="49" fontId="11" fillId="11" borderId="22" xfId="2" applyNumberFormat="1" applyFill="1" applyBorder="1" applyAlignment="1">
      <alignment horizontal="center"/>
    </xf>
    <xf numFmtId="0" fontId="11" fillId="0" borderId="14" xfId="2" applyFill="1" applyBorder="1"/>
    <xf numFmtId="0" fontId="11" fillId="0" borderId="57" xfId="2" applyFill="1" applyBorder="1"/>
    <xf numFmtId="49" fontId="11" fillId="14" borderId="22" xfId="2" applyNumberFormat="1" applyFill="1" applyBorder="1" applyAlignment="1">
      <alignment horizontal="center"/>
    </xf>
    <xf numFmtId="0" fontId="11" fillId="0" borderId="58" xfId="2" applyBorder="1" applyAlignment="1">
      <alignment horizontal="center"/>
    </xf>
    <xf numFmtId="0" fontId="11" fillId="0" borderId="59" xfId="2" applyBorder="1" applyAlignment="1">
      <alignment horizontal="center"/>
    </xf>
    <xf numFmtId="0" fontId="11" fillId="0" borderId="32" xfId="2" applyBorder="1" applyAlignment="1">
      <alignment horizontal="center"/>
    </xf>
    <xf numFmtId="0" fontId="11" fillId="0" borderId="60" xfId="2" applyBorder="1" applyAlignment="1">
      <alignment horizontal="center"/>
    </xf>
    <xf numFmtId="0" fontId="11" fillId="12" borderId="61" xfId="2" applyFill="1" applyBorder="1" applyAlignment="1">
      <alignment horizontal="center"/>
    </xf>
    <xf numFmtId="0" fontId="11" fillId="0" borderId="62" xfId="2" applyBorder="1" applyAlignment="1">
      <alignment horizontal="center"/>
    </xf>
    <xf numFmtId="49" fontId="11" fillId="14" borderId="31" xfId="2" applyNumberFormat="1" applyFill="1" applyBorder="1" applyAlignment="1">
      <alignment horizontal="center"/>
    </xf>
    <xf numFmtId="0" fontId="11" fillId="0" borderId="63" xfId="2" applyFill="1" applyBorder="1"/>
    <xf numFmtId="49" fontId="11" fillId="10" borderId="22" xfId="2" applyNumberFormat="1" applyFill="1" applyBorder="1" applyAlignment="1">
      <alignment horizontal="center"/>
    </xf>
    <xf numFmtId="0" fontId="11" fillId="0" borderId="64" xfId="2" applyBorder="1" applyAlignment="1">
      <alignment horizontal="center"/>
    </xf>
    <xf numFmtId="0" fontId="11" fillId="0" borderId="65" xfId="2" applyBorder="1" applyAlignment="1">
      <alignment horizontal="center"/>
    </xf>
    <xf numFmtId="0" fontId="12" fillId="0" borderId="0" xfId="2" applyFont="1"/>
    <xf numFmtId="0" fontId="14" fillId="12" borderId="66" xfId="2" applyFont="1" applyFill="1" applyBorder="1" applyAlignment="1">
      <alignment horizontal="center" vertical="center" textRotation="90"/>
    </xf>
    <xf numFmtId="49" fontId="11" fillId="0" borderId="22" xfId="2" applyNumberFormat="1" applyBorder="1" applyAlignment="1">
      <alignment horizontal="center"/>
    </xf>
    <xf numFmtId="0" fontId="11" fillId="0" borderId="33" xfId="2" applyBorder="1"/>
    <xf numFmtId="0" fontId="11" fillId="0" borderId="16" xfId="2" applyBorder="1"/>
    <xf numFmtId="0" fontId="12" fillId="0" borderId="67" xfId="2" applyFont="1" applyBorder="1"/>
    <xf numFmtId="0" fontId="15" fillId="0" borderId="68" xfId="2" applyFont="1" applyBorder="1" applyAlignment="1">
      <alignment horizontal="center"/>
    </xf>
    <xf numFmtId="0" fontId="11" fillId="0" borderId="69" xfId="2" applyBorder="1" applyAlignment="1">
      <alignment horizontal="center"/>
    </xf>
    <xf numFmtId="0" fontId="11" fillId="0" borderId="70" xfId="2" applyBorder="1" applyAlignment="1">
      <alignment horizontal="center"/>
    </xf>
    <xf numFmtId="0" fontId="11" fillId="0" borderId="71" xfId="2" applyBorder="1" applyAlignment="1">
      <alignment horizontal="center"/>
    </xf>
    <xf numFmtId="0" fontId="11" fillId="12" borderId="72" xfId="2" applyFill="1" applyBorder="1" applyAlignment="1">
      <alignment horizontal="center"/>
    </xf>
    <xf numFmtId="0" fontId="11" fillId="0" borderId="73" xfId="2" applyBorder="1" applyAlignment="1">
      <alignment horizontal="center"/>
    </xf>
    <xf numFmtId="0" fontId="11" fillId="0" borderId="74" xfId="2" applyBorder="1" applyAlignment="1">
      <alignment horizontal="center"/>
    </xf>
    <xf numFmtId="0" fontId="11" fillId="12" borderId="70" xfId="2" applyFill="1" applyBorder="1" applyAlignment="1">
      <alignment horizontal="center"/>
    </xf>
    <xf numFmtId="49" fontId="11" fillId="0" borderId="75" xfId="2" applyNumberFormat="1" applyBorder="1" applyAlignment="1">
      <alignment horizontal="center"/>
    </xf>
    <xf numFmtId="0" fontId="11" fillId="0" borderId="67" xfId="2" applyBorder="1"/>
    <xf numFmtId="0" fontId="11" fillId="0" borderId="76" xfId="2" applyBorder="1"/>
    <xf numFmtId="0" fontId="12" fillId="0" borderId="78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 textRotation="90"/>
    </xf>
    <xf numFmtId="0" fontId="14" fillId="0" borderId="78" xfId="2" applyFont="1" applyBorder="1" applyAlignment="1">
      <alignment horizontal="center" vertical="center" textRotation="90"/>
    </xf>
    <xf numFmtId="0" fontId="14" fillId="0" borderId="79" xfId="2" applyFont="1" applyBorder="1" applyAlignment="1">
      <alignment horizontal="center" vertical="center" textRotation="90"/>
    </xf>
    <xf numFmtId="0" fontId="14" fillId="0" borderId="80" xfId="2" applyFont="1" applyBorder="1" applyAlignment="1">
      <alignment horizontal="center" vertical="center" textRotation="90"/>
    </xf>
    <xf numFmtId="0" fontId="14" fillId="12" borderId="81" xfId="2" applyFont="1" applyFill="1" applyBorder="1" applyAlignment="1">
      <alignment horizontal="center" vertical="center" textRotation="90"/>
    </xf>
    <xf numFmtId="0" fontId="14" fillId="0" borderId="82" xfId="2" applyFont="1" applyBorder="1" applyAlignment="1">
      <alignment horizontal="center" vertical="center" textRotation="90"/>
    </xf>
    <xf numFmtId="0" fontId="14" fillId="12" borderId="17" xfId="2" applyFont="1" applyFill="1" applyBorder="1" applyAlignment="1">
      <alignment horizontal="center" vertical="center" textRotation="90"/>
    </xf>
    <xf numFmtId="0" fontId="14" fillId="0" borderId="21" xfId="2" applyFont="1" applyBorder="1" applyAlignment="1">
      <alignment horizontal="center" vertical="center" textRotation="90"/>
    </xf>
    <xf numFmtId="0" fontId="12" fillId="0" borderId="84" xfId="2" applyFont="1" applyBorder="1"/>
    <xf numFmtId="0" fontId="15" fillId="0" borderId="85" xfId="2" applyFont="1" applyBorder="1" applyAlignment="1">
      <alignment horizontal="center"/>
    </xf>
    <xf numFmtId="0" fontId="11" fillId="0" borderId="86" xfId="2" applyBorder="1" applyAlignment="1">
      <alignment horizontal="center"/>
    </xf>
    <xf numFmtId="0" fontId="11" fillId="0" borderId="87" xfId="2" applyBorder="1" applyAlignment="1">
      <alignment horizontal="center"/>
    </xf>
    <xf numFmtId="0" fontId="11" fillId="0" borderId="28" xfId="2" applyBorder="1" applyAlignment="1">
      <alignment horizontal="center"/>
    </xf>
    <xf numFmtId="0" fontId="11" fillId="0" borderId="88" xfId="2" applyBorder="1" applyAlignment="1">
      <alignment horizontal="center"/>
    </xf>
    <xf numFmtId="0" fontId="11" fillId="12" borderId="89" xfId="2" applyFill="1" applyBorder="1" applyAlignment="1">
      <alignment horizontal="center"/>
    </xf>
    <xf numFmtId="0" fontId="13" fillId="0" borderId="90" xfId="2" applyFont="1" applyBorder="1" applyAlignment="1">
      <alignment horizontal="center"/>
    </xf>
    <xf numFmtId="0" fontId="11" fillId="0" borderId="91" xfId="2" applyBorder="1" applyAlignment="1">
      <alignment horizontal="center"/>
    </xf>
    <xf numFmtId="0" fontId="11" fillId="12" borderId="13" xfId="2" applyFill="1" applyBorder="1" applyAlignment="1">
      <alignment horizontal="center"/>
    </xf>
    <xf numFmtId="49" fontId="11" fillId="10" borderId="4" xfId="2" applyNumberFormat="1" applyFill="1" applyBorder="1" applyAlignment="1">
      <alignment horizontal="center"/>
    </xf>
    <xf numFmtId="0" fontId="11" fillId="0" borderId="92" xfId="2" applyFill="1" applyBorder="1"/>
    <xf numFmtId="0" fontId="11" fillId="0" borderId="93" xfId="2" applyFill="1" applyBorder="1"/>
    <xf numFmtId="0" fontId="11" fillId="0" borderId="94" xfId="2" applyBorder="1" applyAlignment="1">
      <alignment horizontal="center"/>
    </xf>
    <xf numFmtId="0" fontId="11" fillId="0" borderId="20" xfId="2" applyBorder="1" applyAlignment="1">
      <alignment horizontal="center"/>
    </xf>
    <xf numFmtId="0" fontId="16" fillId="0" borderId="22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7" fillId="0" borderId="0" xfId="2" applyFont="1"/>
    <xf numFmtId="0" fontId="16" fillId="0" borderId="4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1" fillId="0" borderId="0" xfId="2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8" borderId="16" xfId="0" applyFont="1" applyFill="1" applyBorder="1" applyAlignment="1">
      <alignment horizontal="left" vertical="center"/>
    </xf>
    <xf numFmtId="0" fontId="9" fillId="8" borderId="33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7" fillId="9" borderId="16" xfId="0" applyFont="1" applyFill="1" applyBorder="1" applyAlignment="1">
      <alignment horizontal="left" vertical="center"/>
    </xf>
    <xf numFmtId="0" fontId="7" fillId="9" borderId="33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79" xfId="2" applyFont="1" applyBorder="1" applyAlignment="1">
      <alignment horizontal="center" vertical="center" textRotation="90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7" fillId="15" borderId="6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8" borderId="16" xfId="0" applyFont="1" applyFill="1" applyBorder="1" applyAlignment="1">
      <alignment horizontal="left"/>
    </xf>
    <xf numFmtId="0" fontId="9" fillId="8" borderId="33" xfId="0" applyFont="1" applyFill="1" applyBorder="1" applyAlignment="1">
      <alignment horizontal="left"/>
    </xf>
    <xf numFmtId="0" fontId="9" fillId="8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8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9" borderId="16" xfId="0" applyFont="1" applyFill="1" applyBorder="1" applyAlignment="1">
      <alignment vertical="center"/>
    </xf>
    <xf numFmtId="0" fontId="7" fillId="9" borderId="33" xfId="0" applyFont="1" applyFill="1" applyBorder="1" applyAlignment="1">
      <alignment vertical="center"/>
    </xf>
    <xf numFmtId="0" fontId="9" fillId="8" borderId="0" xfId="0" applyFont="1" applyFill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left" vertical="center"/>
    </xf>
    <xf numFmtId="0" fontId="9" fillId="8" borderId="33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9" borderId="16" xfId="0" applyFont="1" applyFill="1" applyBorder="1" applyAlignment="1">
      <alignment horizontal="left" vertical="center"/>
    </xf>
    <xf numFmtId="0" fontId="7" fillId="9" borderId="33" xfId="0" applyFont="1" applyFill="1" applyBorder="1" applyAlignment="1">
      <alignment horizontal="left" vertical="center"/>
    </xf>
    <xf numFmtId="0" fontId="16" fillId="6" borderId="2" xfId="2" applyFont="1" applyFill="1" applyBorder="1" applyAlignment="1">
      <alignment vertical="center" textRotation="90"/>
    </xf>
    <xf numFmtId="0" fontId="24" fillId="0" borderId="21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16" fillId="6" borderId="2" xfId="2" applyFont="1" applyFill="1" applyBorder="1" applyAlignment="1">
      <alignment horizontal="center" vertical="center" textRotation="90"/>
    </xf>
    <xf numFmtId="0" fontId="16" fillId="13" borderId="2" xfId="2" applyFont="1" applyFill="1" applyBorder="1" applyAlignment="1">
      <alignment vertical="center" textRotation="90"/>
    </xf>
    <xf numFmtId="0" fontId="16" fillId="13" borderId="2" xfId="2" applyFont="1" applyFill="1" applyBorder="1" applyAlignment="1">
      <alignment horizontal="center" vertical="center" textRotation="90"/>
    </xf>
    <xf numFmtId="20" fontId="6" fillId="4" borderId="96" xfId="0" applyNumberFormat="1" applyFont="1" applyFill="1" applyBorder="1" applyAlignment="1">
      <alignment horizontal="center" vertical="center"/>
    </xf>
    <xf numFmtId="49" fontId="6" fillId="4" borderId="96" xfId="0" applyNumberFormat="1" applyFont="1" applyFill="1" applyBorder="1" applyAlignment="1">
      <alignment horizontal="center" vertical="center"/>
    </xf>
    <xf numFmtId="20" fontId="6" fillId="4" borderId="6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20" fontId="6" fillId="4" borderId="98" xfId="0" applyNumberFormat="1" applyFont="1" applyFill="1" applyBorder="1" applyAlignment="1">
      <alignment horizontal="center" vertical="center"/>
    </xf>
    <xf numFmtId="49" fontId="6" fillId="4" borderId="98" xfId="0" applyNumberFormat="1" applyFont="1" applyFill="1" applyBorder="1" applyAlignment="1">
      <alignment horizontal="center" vertical="center"/>
    </xf>
    <xf numFmtId="20" fontId="6" fillId="5" borderId="96" xfId="0" applyNumberFormat="1" applyFont="1" applyFill="1" applyBorder="1" applyAlignment="1">
      <alignment horizontal="center" vertical="center"/>
    </xf>
    <xf numFmtId="49" fontId="6" fillId="5" borderId="96" xfId="0" applyNumberFormat="1" applyFont="1" applyFill="1" applyBorder="1" applyAlignment="1">
      <alignment horizontal="center" vertical="center"/>
    </xf>
    <xf numFmtId="20" fontId="6" fillId="5" borderId="6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20" fontId="6" fillId="5" borderId="98" xfId="0" applyNumberFormat="1" applyFont="1" applyFill="1" applyBorder="1" applyAlignment="1">
      <alignment horizontal="center" vertical="center"/>
    </xf>
    <xf numFmtId="49" fontId="6" fillId="5" borderId="98" xfId="0" applyNumberFormat="1" applyFont="1" applyFill="1" applyBorder="1" applyAlignment="1">
      <alignment horizontal="center" vertical="center"/>
    </xf>
    <xf numFmtId="20" fontId="6" fillId="16" borderId="96" xfId="0" applyNumberFormat="1" applyFont="1" applyFill="1" applyBorder="1" applyAlignment="1">
      <alignment horizontal="center" vertical="center"/>
    </xf>
    <xf numFmtId="49" fontId="6" fillId="16" borderId="96" xfId="0" applyNumberFormat="1" applyFont="1" applyFill="1" applyBorder="1" applyAlignment="1">
      <alignment horizontal="center" vertical="center"/>
    </xf>
    <xf numFmtId="20" fontId="6" fillId="16" borderId="6" xfId="0" applyNumberFormat="1" applyFont="1" applyFill="1" applyBorder="1" applyAlignment="1">
      <alignment horizontal="center" vertical="center"/>
    </xf>
    <xf numFmtId="49" fontId="6" fillId="16" borderId="6" xfId="0" applyNumberFormat="1" applyFont="1" applyFill="1" applyBorder="1" applyAlignment="1">
      <alignment horizontal="center" vertical="center"/>
    </xf>
    <xf numFmtId="20" fontId="6" fillId="16" borderId="98" xfId="0" applyNumberFormat="1" applyFont="1" applyFill="1" applyBorder="1" applyAlignment="1">
      <alignment horizontal="center" vertical="center"/>
    </xf>
    <xf numFmtId="49" fontId="6" fillId="16" borderId="98" xfId="0" applyNumberFormat="1" applyFont="1" applyFill="1" applyBorder="1" applyAlignment="1">
      <alignment horizontal="center" vertical="center"/>
    </xf>
    <xf numFmtId="0" fontId="7" fillId="16" borderId="104" xfId="0" applyFont="1" applyFill="1" applyBorder="1" applyAlignment="1">
      <alignment horizontal="center" vertical="center"/>
    </xf>
    <xf numFmtId="20" fontId="6" fillId="5" borderId="105" xfId="0" applyNumberFormat="1" applyFont="1" applyFill="1" applyBorder="1" applyAlignment="1">
      <alignment horizontal="center" vertical="center"/>
    </xf>
    <xf numFmtId="49" fontId="6" fillId="5" borderId="105" xfId="0" applyNumberFormat="1" applyFont="1" applyFill="1" applyBorder="1" applyAlignment="1">
      <alignment horizontal="center" vertical="center"/>
    </xf>
    <xf numFmtId="0" fontId="7" fillId="4" borderId="104" xfId="0" applyFont="1" applyFill="1" applyBorder="1" applyAlignment="1">
      <alignment horizontal="center" vertical="center"/>
    </xf>
    <xf numFmtId="20" fontId="6" fillId="4" borderId="105" xfId="0" applyNumberFormat="1" applyFont="1" applyFill="1" applyBorder="1" applyAlignment="1">
      <alignment horizontal="center" vertical="center"/>
    </xf>
    <xf numFmtId="49" fontId="6" fillId="4" borderId="105" xfId="0" applyNumberFormat="1" applyFont="1" applyFill="1" applyBorder="1" applyAlignment="1">
      <alignment horizontal="center" vertical="center"/>
    </xf>
    <xf numFmtId="0" fontId="7" fillId="16" borderId="100" xfId="0" applyFont="1" applyFill="1" applyBorder="1" applyAlignment="1">
      <alignment horizontal="center" vertical="center"/>
    </xf>
    <xf numFmtId="20" fontId="6" fillId="5" borderId="77" xfId="0" applyNumberFormat="1" applyFont="1" applyFill="1" applyBorder="1" applyAlignment="1">
      <alignment horizontal="center" vertical="center"/>
    </xf>
    <xf numFmtId="49" fontId="6" fillId="5" borderId="77" xfId="0" applyNumberFormat="1" applyFont="1" applyFill="1" applyBorder="1" applyAlignment="1">
      <alignment horizontal="center" vertical="center"/>
    </xf>
    <xf numFmtId="0" fontId="2" fillId="4" borderId="106" xfId="0" applyFont="1" applyFill="1" applyBorder="1" applyAlignment="1">
      <alignment horizontal="center" vertical="center"/>
    </xf>
    <xf numFmtId="20" fontId="6" fillId="16" borderId="105" xfId="0" applyNumberFormat="1" applyFont="1" applyFill="1" applyBorder="1" applyAlignment="1">
      <alignment horizontal="center" vertical="center"/>
    </xf>
    <xf numFmtId="49" fontId="6" fillId="16" borderId="105" xfId="0" applyNumberFormat="1" applyFont="1" applyFill="1" applyBorder="1" applyAlignment="1">
      <alignment horizontal="center" vertical="center"/>
    </xf>
    <xf numFmtId="0" fontId="2" fillId="16" borderId="106" xfId="0" applyFont="1" applyFill="1" applyBorder="1" applyAlignment="1">
      <alignment horizontal="center" vertical="center"/>
    </xf>
    <xf numFmtId="20" fontId="6" fillId="16" borderId="12" xfId="0" applyNumberFormat="1" applyFont="1" applyFill="1" applyBorder="1" applyAlignment="1">
      <alignment horizontal="center" vertical="center"/>
    </xf>
    <xf numFmtId="49" fontId="6" fillId="16" borderId="12" xfId="0" applyNumberFormat="1" applyFont="1" applyFill="1" applyBorder="1" applyAlignment="1">
      <alignment horizontal="center" vertical="center"/>
    </xf>
    <xf numFmtId="0" fontId="7" fillId="4" borderId="92" xfId="0" applyFont="1" applyFill="1" applyBorder="1" applyAlignment="1">
      <alignment horizontal="center" vertical="center"/>
    </xf>
    <xf numFmtId="20" fontId="6" fillId="4" borderId="107" xfId="0" applyNumberFormat="1" applyFont="1" applyFill="1" applyBorder="1" applyAlignment="1">
      <alignment horizontal="center" vertical="center"/>
    </xf>
    <xf numFmtId="49" fontId="6" fillId="4" borderId="107" xfId="0" applyNumberFormat="1" applyFont="1" applyFill="1" applyBorder="1" applyAlignment="1">
      <alignment horizontal="center" vertical="center"/>
    </xf>
    <xf numFmtId="0" fontId="2" fillId="4" borderId="85" xfId="0" applyFont="1" applyFill="1" applyBorder="1" applyAlignment="1">
      <alignment horizontal="center" vertical="center"/>
    </xf>
    <xf numFmtId="20" fontId="6" fillId="4" borderId="12" xfId="0" applyNumberFormat="1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/>
    </xf>
    <xf numFmtId="164" fontId="6" fillId="16" borderId="96" xfId="0" applyNumberFormat="1" applyFont="1" applyFill="1" applyBorder="1" applyAlignment="1">
      <alignment horizontal="center" vertical="center"/>
    </xf>
    <xf numFmtId="164" fontId="6" fillId="16" borderId="6" xfId="0" applyNumberFormat="1" applyFont="1" applyFill="1" applyBorder="1" applyAlignment="1">
      <alignment horizontal="center" vertical="center"/>
    </xf>
    <xf numFmtId="164" fontId="6" fillId="16" borderId="98" xfId="0" applyNumberFormat="1" applyFont="1" applyFill="1" applyBorder="1" applyAlignment="1">
      <alignment horizontal="center" vertical="center"/>
    </xf>
    <xf numFmtId="164" fontId="6" fillId="4" borderId="96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98" xfId="0" applyNumberFormat="1" applyFont="1" applyFill="1" applyBorder="1" applyAlignment="1">
      <alignment horizontal="center" vertical="center"/>
    </xf>
    <xf numFmtId="20" fontId="6" fillId="5" borderId="78" xfId="0" applyNumberFormat="1" applyFont="1" applyFill="1" applyBorder="1" applyAlignment="1">
      <alignment horizontal="center" vertical="center"/>
    </xf>
    <xf numFmtId="20" fontId="6" fillId="5" borderId="33" xfId="0" applyNumberFormat="1" applyFont="1" applyFill="1" applyBorder="1" applyAlignment="1">
      <alignment horizontal="center" vertical="center"/>
    </xf>
    <xf numFmtId="20" fontId="6" fillId="5" borderId="102" xfId="0" applyNumberFormat="1" applyFont="1" applyFill="1" applyBorder="1" applyAlignment="1">
      <alignment horizontal="center" vertical="center"/>
    </xf>
    <xf numFmtId="164" fontId="6" fillId="16" borderId="105" xfId="0" applyNumberFormat="1" applyFont="1" applyFill="1" applyBorder="1" applyAlignment="1">
      <alignment horizontal="center" vertical="center"/>
    </xf>
    <xf numFmtId="164" fontId="6" fillId="4" borderId="105" xfId="0" applyNumberFormat="1" applyFont="1" applyFill="1" applyBorder="1" applyAlignment="1">
      <alignment horizontal="center" vertical="center"/>
    </xf>
    <xf numFmtId="164" fontId="6" fillId="16" borderId="77" xfId="0" applyNumberFormat="1" applyFont="1" applyFill="1" applyBorder="1" applyAlignment="1">
      <alignment horizontal="center" vertical="center"/>
    </xf>
    <xf numFmtId="164" fontId="6" fillId="5" borderId="96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164" fontId="6" fillId="5" borderId="98" xfId="0" applyNumberFormat="1" applyFont="1" applyFill="1" applyBorder="1" applyAlignment="1">
      <alignment horizontal="center" vertical="center"/>
    </xf>
    <xf numFmtId="164" fontId="6" fillId="16" borderId="12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6" fillId="16" borderId="78" xfId="0" applyNumberFormat="1" applyFont="1" applyFill="1" applyBorder="1" applyAlignment="1">
      <alignment horizontal="center" vertical="center"/>
    </xf>
    <xf numFmtId="164" fontId="6" fillId="16" borderId="33" xfId="0" applyNumberFormat="1" applyFont="1" applyFill="1" applyBorder="1" applyAlignment="1">
      <alignment horizontal="center" vertical="center"/>
    </xf>
    <xf numFmtId="164" fontId="6" fillId="16" borderId="52" xfId="0" applyNumberFormat="1" applyFont="1" applyFill="1" applyBorder="1" applyAlignment="1">
      <alignment horizontal="center" vertical="center"/>
    </xf>
    <xf numFmtId="164" fontId="6" fillId="16" borderId="102" xfId="0" applyNumberFormat="1" applyFont="1" applyFill="1" applyBorder="1" applyAlignment="1">
      <alignment horizontal="center" vertical="center"/>
    </xf>
    <xf numFmtId="0" fontId="2" fillId="5" borderId="106" xfId="0" applyFont="1" applyFill="1" applyBorder="1" applyAlignment="1">
      <alignment horizontal="center" vertical="center"/>
    </xf>
    <xf numFmtId="0" fontId="2" fillId="5" borderId="108" xfId="0" applyFont="1" applyFill="1" applyBorder="1" applyAlignment="1">
      <alignment horizontal="center" vertical="center"/>
    </xf>
    <xf numFmtId="0" fontId="25" fillId="16" borderId="96" xfId="0" applyFont="1" applyFill="1" applyBorder="1" applyAlignment="1">
      <alignment horizontal="center" vertical="center"/>
    </xf>
    <xf numFmtId="0" fontId="25" fillId="16" borderId="6" xfId="0" applyFont="1" applyFill="1" applyBorder="1" applyAlignment="1">
      <alignment horizontal="center" vertical="center"/>
    </xf>
    <xf numFmtId="0" fontId="25" fillId="16" borderId="98" xfId="0" applyFont="1" applyFill="1" applyBorder="1" applyAlignment="1">
      <alignment horizontal="center" vertical="center"/>
    </xf>
    <xf numFmtId="0" fontId="25" fillId="4" borderId="96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98" xfId="0" applyFont="1" applyFill="1" applyBorder="1" applyAlignment="1">
      <alignment horizontal="center" vertical="center"/>
    </xf>
    <xf numFmtId="0" fontId="27" fillId="4" borderId="6" xfId="2" applyFont="1" applyFill="1" applyBorder="1" applyAlignment="1">
      <alignment horizontal="center"/>
    </xf>
    <xf numFmtId="0" fontId="27" fillId="4" borderId="98" xfId="2" applyFont="1" applyFill="1" applyBorder="1" applyAlignment="1">
      <alignment horizontal="center"/>
    </xf>
    <xf numFmtId="0" fontId="27" fillId="16" borderId="96" xfId="2" applyFont="1" applyFill="1" applyBorder="1" applyAlignment="1">
      <alignment horizontal="center"/>
    </xf>
    <xf numFmtId="0" fontId="27" fillId="16" borderId="80" xfId="2" applyFont="1" applyFill="1" applyBorder="1" applyAlignment="1">
      <alignment horizontal="center"/>
    </xf>
    <xf numFmtId="0" fontId="27" fillId="16" borderId="6" xfId="2" applyFont="1" applyFill="1" applyBorder="1" applyAlignment="1">
      <alignment horizontal="center"/>
    </xf>
    <xf numFmtId="0" fontId="27" fillId="16" borderId="98" xfId="2" applyFont="1" applyFill="1" applyBorder="1" applyAlignment="1">
      <alignment horizontal="center"/>
    </xf>
    <xf numFmtId="0" fontId="27" fillId="16" borderId="103" xfId="2" applyFont="1" applyFill="1" applyBorder="1" applyAlignment="1">
      <alignment horizontal="center"/>
    </xf>
    <xf numFmtId="0" fontId="27" fillId="4" borderId="96" xfId="2" applyFont="1" applyFill="1" applyBorder="1" applyAlignment="1">
      <alignment horizontal="center"/>
    </xf>
    <xf numFmtId="0" fontId="25" fillId="16" borderId="105" xfId="0" applyFont="1" applyFill="1" applyBorder="1" applyAlignment="1">
      <alignment horizontal="center" vertical="center"/>
    </xf>
    <xf numFmtId="0" fontId="27" fillId="16" borderId="105" xfId="2" applyFont="1" applyFill="1" applyBorder="1" applyAlignment="1">
      <alignment horizontal="center" vertical="center"/>
    </xf>
    <xf numFmtId="0" fontId="25" fillId="4" borderId="105" xfId="0" applyFont="1" applyFill="1" applyBorder="1" applyAlignment="1">
      <alignment horizontal="center" vertical="center"/>
    </xf>
    <xf numFmtId="0" fontId="27" fillId="4" borderId="105" xfId="2" applyFont="1" applyFill="1" applyBorder="1" applyAlignment="1">
      <alignment horizontal="center" vertical="center"/>
    </xf>
    <xf numFmtId="0" fontId="25" fillId="16" borderId="77" xfId="0" applyFont="1" applyFill="1" applyBorder="1" applyAlignment="1">
      <alignment horizontal="center" vertical="center"/>
    </xf>
    <xf numFmtId="0" fontId="25" fillId="16" borderId="12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7" fillId="4" borderId="12" xfId="2" applyFont="1" applyFill="1" applyBorder="1" applyAlignment="1">
      <alignment horizontal="center"/>
    </xf>
    <xf numFmtId="0" fontId="27" fillId="16" borderId="79" xfId="2" applyFont="1" applyFill="1" applyBorder="1" applyAlignment="1">
      <alignment horizontal="center"/>
    </xf>
    <xf numFmtId="0" fontId="27" fillId="16" borderId="15" xfId="2" applyFont="1" applyFill="1" applyBorder="1" applyAlignment="1">
      <alignment horizontal="center"/>
    </xf>
    <xf numFmtId="0" fontId="25" fillId="16" borderId="15" xfId="0" applyFont="1" applyFill="1" applyBorder="1" applyAlignment="1">
      <alignment horizontal="center" vertical="center"/>
    </xf>
    <xf numFmtId="0" fontId="25" fillId="16" borderId="99" xfId="0" applyFont="1" applyFill="1" applyBorder="1" applyAlignment="1">
      <alignment horizontal="center" vertical="center"/>
    </xf>
    <xf numFmtId="0" fontId="25" fillId="5" borderId="96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98" xfId="0" applyFont="1" applyFill="1" applyBorder="1" applyAlignment="1">
      <alignment horizontal="center" vertical="center"/>
    </xf>
    <xf numFmtId="0" fontId="25" fillId="4" borderId="107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left" vertical="center"/>
    </xf>
    <xf numFmtId="0" fontId="9" fillId="8" borderId="33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25" fillId="16" borderId="96" xfId="0" applyFont="1" applyFill="1" applyBorder="1" applyAlignment="1">
      <alignment horizontal="center"/>
    </xf>
    <xf numFmtId="0" fontId="25" fillId="16" borderId="98" xfId="0" applyFont="1" applyFill="1" applyBorder="1" applyAlignment="1">
      <alignment horizontal="center"/>
    </xf>
    <xf numFmtId="0" fontId="25" fillId="4" borderId="96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98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left" vertical="center"/>
    </xf>
    <xf numFmtId="0" fontId="29" fillId="8" borderId="16" xfId="0" applyFont="1" applyFill="1" applyBorder="1" applyAlignment="1">
      <alignment horizontal="left" vertical="center"/>
    </xf>
    <xf numFmtId="0" fontId="30" fillId="0" borderId="33" xfId="2" applyFont="1" applyBorder="1" applyAlignment="1">
      <alignment horizontal="center"/>
    </xf>
    <xf numFmtId="0" fontId="30" fillId="0" borderId="6" xfId="2" applyFont="1" applyBorder="1" applyAlignment="1">
      <alignment horizontal="center"/>
    </xf>
    <xf numFmtId="0" fontId="30" fillId="0" borderId="6" xfId="2" applyFont="1" applyBorder="1" applyAlignment="1">
      <alignment horizontal="center" vertical="center"/>
    </xf>
    <xf numFmtId="0" fontId="30" fillId="0" borderId="33" xfId="2" applyFont="1" applyBorder="1" applyAlignment="1">
      <alignment horizontal="center" textRotation="90"/>
    </xf>
    <xf numFmtId="0" fontId="30" fillId="0" borderId="6" xfId="2" applyFont="1" applyBorder="1" applyAlignment="1">
      <alignment horizontal="center" textRotation="90"/>
    </xf>
    <xf numFmtId="0" fontId="11" fillId="8" borderId="33" xfId="2" applyFill="1" applyBorder="1"/>
    <xf numFmtId="0" fontId="11" fillId="8" borderId="16" xfId="2" applyFill="1" applyBorder="1"/>
    <xf numFmtId="0" fontId="31" fillId="0" borderId="1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26" fillId="16" borderId="6" xfId="2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/>
    </xf>
    <xf numFmtId="0" fontId="32" fillId="16" borderId="98" xfId="0" applyFont="1" applyFill="1" applyBorder="1" applyAlignment="1">
      <alignment horizontal="center" vertical="center"/>
    </xf>
    <xf numFmtId="0" fontId="26" fillId="16" borderId="16" xfId="2" applyFont="1" applyFill="1" applyBorder="1" applyAlignment="1">
      <alignment horizontal="center"/>
    </xf>
    <xf numFmtId="0" fontId="26" fillId="16" borderId="77" xfId="2" applyFont="1" applyFill="1" applyBorder="1" applyAlignment="1">
      <alignment horizontal="center" vertical="center"/>
    </xf>
    <xf numFmtId="0" fontId="32" fillId="16" borderId="0" xfId="0" applyFont="1" applyFill="1" applyAlignment="1">
      <alignment horizontal="center" vertical="center"/>
    </xf>
    <xf numFmtId="0" fontId="32" fillId="16" borderId="77" xfId="0" applyFont="1" applyFill="1" applyBorder="1" applyAlignment="1">
      <alignment horizontal="center" vertical="center"/>
    </xf>
    <xf numFmtId="0" fontId="32" fillId="16" borderId="12" xfId="0" applyFont="1" applyFill="1" applyBorder="1" applyAlignment="1">
      <alignment horizontal="center" vertical="center"/>
    </xf>
    <xf numFmtId="0" fontId="26" fillId="16" borderId="15" xfId="2" applyFont="1" applyFill="1" applyBorder="1" applyAlignment="1">
      <alignment horizontal="center"/>
    </xf>
    <xf numFmtId="0" fontId="32" fillId="16" borderId="15" xfId="0" applyFont="1" applyFill="1" applyBorder="1" applyAlignment="1">
      <alignment horizontal="center" vertical="center"/>
    </xf>
    <xf numFmtId="0" fontId="32" fillId="16" borderId="109" xfId="0" applyFont="1" applyFill="1" applyBorder="1" applyAlignment="1">
      <alignment horizontal="center" vertical="center"/>
    </xf>
    <xf numFmtId="20" fontId="31" fillId="5" borderId="6" xfId="0" applyNumberFormat="1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16" borderId="10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6" fillId="4" borderId="6" xfId="2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 vertical="center"/>
    </xf>
    <xf numFmtId="0" fontId="32" fillId="4" borderId="107" xfId="0" applyFont="1" applyFill="1" applyBorder="1" applyAlignment="1">
      <alignment horizontal="center" vertical="center"/>
    </xf>
    <xf numFmtId="0" fontId="30" fillId="0" borderId="33" xfId="2" applyFont="1" applyBorder="1" applyAlignment="1">
      <alignment horizontal="center" vertical="center" textRotation="90"/>
    </xf>
    <xf numFmtId="0" fontId="30" fillId="0" borderId="6" xfId="2" applyFont="1" applyBorder="1" applyAlignment="1">
      <alignment horizontal="center" vertical="center" textRotation="90"/>
    </xf>
    <xf numFmtId="0" fontId="30" fillId="0" borderId="33" xfId="2" applyFont="1" applyBorder="1" applyAlignment="1">
      <alignment horizontal="center" vertical="center"/>
    </xf>
    <xf numFmtId="0" fontId="33" fillId="0" borderId="6" xfId="2" applyFont="1" applyBorder="1" applyAlignment="1">
      <alignment horizontal="center"/>
    </xf>
    <xf numFmtId="0" fontId="12" fillId="8" borderId="33" xfId="2" applyFont="1" applyFill="1" applyBorder="1"/>
    <xf numFmtId="0" fontId="24" fillId="17" borderId="21" xfId="0" applyFont="1" applyFill="1" applyBorder="1" applyAlignment="1">
      <alignment vertical="center"/>
    </xf>
    <xf numFmtId="0" fontId="12" fillId="17" borderId="33" xfId="2" applyFont="1" applyFill="1" applyBorder="1"/>
    <xf numFmtId="0" fontId="11" fillId="16" borderId="27" xfId="2" applyFill="1" applyBorder="1"/>
    <xf numFmtId="0" fontId="12" fillId="4" borderId="8" xfId="2" applyFont="1" applyFill="1" applyBorder="1"/>
    <xf numFmtId="0" fontId="11" fillId="4" borderId="27" xfId="2" applyFill="1" applyBorder="1"/>
    <xf numFmtId="0" fontId="30" fillId="4" borderId="33" xfId="2" applyFont="1" applyFill="1" applyBorder="1" applyAlignment="1">
      <alignment horizontal="center" vertical="center"/>
    </xf>
    <xf numFmtId="0" fontId="30" fillId="4" borderId="6" xfId="2" applyFont="1" applyFill="1" applyBorder="1" applyAlignment="1">
      <alignment horizontal="center" vertical="center"/>
    </xf>
    <xf numFmtId="0" fontId="17" fillId="16" borderId="8" xfId="2" applyFont="1" applyFill="1" applyBorder="1"/>
    <xf numFmtId="0" fontId="12" fillId="16" borderId="27" xfId="2" applyFont="1" applyFill="1" applyBorder="1"/>
    <xf numFmtId="0" fontId="14" fillId="0" borderId="111" xfId="2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4" fillId="4" borderId="111" xfId="2" applyFont="1" applyFill="1" applyBorder="1" applyAlignment="1">
      <alignment horizontal="center"/>
    </xf>
    <xf numFmtId="0" fontId="14" fillId="4" borderId="9" xfId="2" applyFont="1" applyFill="1" applyBorder="1" applyAlignment="1">
      <alignment horizontal="center"/>
    </xf>
    <xf numFmtId="0" fontId="11" fillId="0" borderId="111" xfId="2" applyBorder="1" applyAlignment="1">
      <alignment horizontal="center"/>
    </xf>
    <xf numFmtId="0" fontId="11" fillId="0" borderId="9" xfId="2" applyBorder="1" applyAlignment="1">
      <alignment horizontal="center"/>
    </xf>
    <xf numFmtId="0" fontId="21" fillId="16" borderId="105" xfId="0" applyFont="1" applyFill="1" applyBorder="1" applyAlignment="1">
      <alignment horizontal="center" vertical="center"/>
    </xf>
    <xf numFmtId="0" fontId="21" fillId="16" borderId="106" xfId="0" applyFont="1" applyFill="1" applyBorder="1" applyAlignment="1">
      <alignment horizontal="center" vertical="center"/>
    </xf>
    <xf numFmtId="0" fontId="34" fillId="16" borderId="105" xfId="2" applyFont="1" applyFill="1" applyBorder="1" applyAlignment="1">
      <alignment horizontal="center"/>
    </xf>
    <xf numFmtId="0" fontId="16" fillId="4" borderId="104" xfId="2" applyFont="1" applyFill="1" applyBorder="1"/>
    <xf numFmtId="0" fontId="16" fillId="4" borderId="27" xfId="2" applyFont="1" applyFill="1" applyBorder="1"/>
    <xf numFmtId="0" fontId="34" fillId="4" borderId="6" xfId="2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 vertical="center"/>
    </xf>
    <xf numFmtId="0" fontId="11" fillId="16" borderId="112" xfId="2" applyFill="1" applyBorder="1"/>
    <xf numFmtId="0" fontId="24" fillId="17" borderId="105" xfId="0" applyFont="1" applyFill="1" applyBorder="1" applyAlignment="1">
      <alignment vertical="center"/>
    </xf>
    <xf numFmtId="0" fontId="12" fillId="17" borderId="106" xfId="2" applyFont="1" applyFill="1" applyBorder="1"/>
    <xf numFmtId="0" fontId="24" fillId="4" borderId="1" xfId="0" applyFont="1" applyFill="1" applyBorder="1" applyAlignment="1">
      <alignment vertical="center"/>
    </xf>
    <xf numFmtId="0" fontId="12" fillId="4" borderId="9" xfId="2" applyFont="1" applyFill="1" applyBorder="1"/>
    <xf numFmtId="0" fontId="26" fillId="16" borderId="98" xfId="2" applyFont="1" applyFill="1" applyBorder="1" applyAlignment="1">
      <alignment horizontal="center"/>
    </xf>
    <xf numFmtId="0" fontId="26" fillId="4" borderId="98" xfId="2" applyFont="1" applyFill="1" applyBorder="1" applyAlignment="1">
      <alignment horizontal="center"/>
    </xf>
    <xf numFmtId="0" fontId="32" fillId="4" borderId="98" xfId="0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32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8" borderId="6" xfId="0" applyFont="1" applyFill="1" applyBorder="1" applyAlignment="1">
      <alignment horizontal="left"/>
    </xf>
    <xf numFmtId="0" fontId="9" fillId="8" borderId="16" xfId="0" applyFont="1" applyFill="1" applyBorder="1" applyAlignment="1">
      <alignment horizontal="left" vertical="center"/>
    </xf>
    <xf numFmtId="0" fontId="9" fillId="8" borderId="33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left" vertical="center"/>
    </xf>
    <xf numFmtId="0" fontId="7" fillId="7" borderId="33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9" fillId="8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9" fillId="8" borderId="16" xfId="0" applyFont="1" applyFill="1" applyBorder="1" applyAlignment="1">
      <alignment horizontal="left"/>
    </xf>
    <xf numFmtId="0" fontId="9" fillId="8" borderId="33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6" borderId="16" xfId="0" applyFont="1" applyFill="1" applyBorder="1" applyAlignment="1">
      <alignment horizontal="left" vertical="center"/>
    </xf>
    <xf numFmtId="0" fontId="9" fillId="6" borderId="33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9" fillId="0" borderId="33" xfId="0" applyFont="1" applyFill="1" applyBorder="1" applyAlignment="1">
      <alignment horizontal="left"/>
    </xf>
    <xf numFmtId="0" fontId="9" fillId="8" borderId="16" xfId="0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left" vertical="center"/>
    </xf>
    <xf numFmtId="0" fontId="7" fillId="9" borderId="33" xfId="0" applyFont="1" applyFill="1" applyBorder="1" applyAlignment="1">
      <alignment horizontal="left" vertical="center"/>
    </xf>
    <xf numFmtId="0" fontId="23" fillId="8" borderId="16" xfId="0" applyFont="1" applyFill="1" applyBorder="1" applyAlignment="1">
      <alignment horizontal="left" vertical="center"/>
    </xf>
    <xf numFmtId="0" fontId="23" fillId="8" borderId="33" xfId="0" applyFont="1" applyFill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8" borderId="16" xfId="0" applyFont="1" applyFill="1" applyBorder="1" applyAlignment="1">
      <alignment vertical="center"/>
    </xf>
    <xf numFmtId="0" fontId="9" fillId="8" borderId="33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" fillId="4" borderId="7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99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horizontal="center" vertical="center"/>
    </xf>
    <xf numFmtId="0" fontId="7" fillId="16" borderId="95" xfId="0" applyFont="1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/>
    </xf>
    <xf numFmtId="0" fontId="7" fillId="16" borderId="97" xfId="0" applyFont="1" applyFill="1" applyBorder="1" applyAlignment="1">
      <alignment horizontal="center" vertical="center"/>
    </xf>
    <xf numFmtId="0" fontId="2" fillId="16" borderId="110" xfId="0" applyFont="1" applyFill="1" applyBorder="1" applyAlignment="1">
      <alignment horizontal="center" vertical="center"/>
    </xf>
    <xf numFmtId="0" fontId="2" fillId="16" borderId="108" xfId="0" applyFont="1" applyFill="1" applyBorder="1" applyAlignment="1">
      <alignment horizontal="center" vertical="center"/>
    </xf>
    <xf numFmtId="0" fontId="2" fillId="16" borderId="85" xfId="0" applyFont="1" applyFill="1" applyBorder="1" applyAlignment="1">
      <alignment horizontal="center" vertical="center"/>
    </xf>
    <xf numFmtId="0" fontId="7" fillId="4" borderId="9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97" xfId="0" applyFont="1" applyFill="1" applyBorder="1" applyAlignment="1">
      <alignment horizontal="center" vertical="center"/>
    </xf>
    <xf numFmtId="0" fontId="7" fillId="4" borderId="101" xfId="0" applyFont="1" applyFill="1" applyBorder="1" applyAlignment="1">
      <alignment horizontal="center" vertical="center"/>
    </xf>
    <xf numFmtId="0" fontId="2" fillId="4" borderId="109" xfId="0" applyFont="1" applyFill="1" applyBorder="1" applyAlignment="1">
      <alignment horizontal="center" vertical="center"/>
    </xf>
    <xf numFmtId="0" fontId="7" fillId="16" borderId="101" xfId="0" applyFont="1" applyFill="1" applyBorder="1" applyAlignment="1">
      <alignment horizontal="center" vertical="center"/>
    </xf>
    <xf numFmtId="0" fontId="2" fillId="4" borderId="110" xfId="0" applyFont="1" applyFill="1" applyBorder="1" applyAlignment="1">
      <alignment horizontal="center" vertical="center"/>
    </xf>
    <xf numFmtId="0" fontId="2" fillId="4" borderId="108" xfId="0" applyFont="1" applyFill="1" applyBorder="1" applyAlignment="1">
      <alignment horizontal="center" vertical="center"/>
    </xf>
    <xf numFmtId="0" fontId="2" fillId="4" borderId="85" xfId="0" applyFont="1" applyFill="1" applyBorder="1" applyAlignment="1">
      <alignment horizontal="center" vertical="center"/>
    </xf>
    <xf numFmtId="0" fontId="2" fillId="16" borderId="79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99" xfId="0" applyFont="1" applyFill="1" applyBorder="1" applyAlignment="1">
      <alignment horizontal="center" vertical="center"/>
    </xf>
    <xf numFmtId="0" fontId="2" fillId="16" borderId="109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textRotation="90"/>
    </xf>
    <xf numFmtId="0" fontId="19" fillId="3" borderId="3" xfId="0" applyFont="1" applyFill="1" applyBorder="1" applyAlignment="1">
      <alignment horizontal="center" vertical="center" textRotation="90"/>
    </xf>
    <xf numFmtId="0" fontId="7" fillId="5" borderId="9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97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textRotation="90"/>
    </xf>
    <xf numFmtId="0" fontId="7" fillId="3" borderId="4" xfId="0" applyFont="1" applyFill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 textRotation="90"/>
    </xf>
    <xf numFmtId="0" fontId="19" fillId="3" borderId="7" xfId="0" applyFont="1" applyFill="1" applyBorder="1" applyAlignment="1">
      <alignment horizontal="center" vertical="center" textRotation="90"/>
    </xf>
    <xf numFmtId="0" fontId="19" fillId="3" borderId="10" xfId="0" applyFont="1" applyFill="1" applyBorder="1" applyAlignment="1">
      <alignment horizontal="center" vertical="center" textRotation="90"/>
    </xf>
    <xf numFmtId="0" fontId="14" fillId="0" borderId="35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 textRotation="90"/>
    </xf>
    <xf numFmtId="0" fontId="14" fillId="0" borderId="42" xfId="2" applyFont="1" applyBorder="1" applyAlignment="1">
      <alignment horizontal="center" vertical="center" textRotation="90"/>
    </xf>
    <xf numFmtId="0" fontId="14" fillId="0" borderId="78" xfId="2" applyFont="1" applyBorder="1" applyAlignment="1">
      <alignment horizontal="center" vertical="center"/>
    </xf>
    <xf numFmtId="0" fontId="14" fillId="0" borderId="80" xfId="2" applyFont="1" applyBorder="1" applyAlignment="1">
      <alignment horizontal="center" vertical="center"/>
    </xf>
    <xf numFmtId="0" fontId="14" fillId="0" borderId="83" xfId="2" applyFont="1" applyBorder="1" applyAlignment="1">
      <alignment horizontal="center" vertical="center" textRotation="90"/>
    </xf>
    <xf numFmtId="0" fontId="14" fillId="0" borderId="79" xfId="2" applyFont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165"/>
  <sheetViews>
    <sheetView view="pageBreakPreview" topLeftCell="A97" zoomScale="60" zoomScaleNormal="55" workbookViewId="0">
      <selection activeCell="H142" sqref="H142:I142"/>
    </sheetView>
  </sheetViews>
  <sheetFormatPr defaultRowHeight="15"/>
  <cols>
    <col min="3" max="3" width="41" customWidth="1"/>
    <col min="4" max="4" width="14" customWidth="1"/>
    <col min="6" max="6" width="43.5703125" customWidth="1"/>
    <col min="7" max="7" width="12.5703125" customWidth="1"/>
    <col min="9" max="9" width="42.5703125" customWidth="1"/>
    <col min="10" max="10" width="12.140625" customWidth="1"/>
    <col min="12" max="12" width="46.42578125" customWidth="1"/>
  </cols>
  <sheetData>
    <row r="1" spans="1:12">
      <c r="A1" s="361" t="s">
        <v>1021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</row>
    <row r="2" spans="1:12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23.25">
      <c r="A3" s="151">
        <f>A4+A5+A6</f>
        <v>6468</v>
      </c>
      <c r="B3" s="372" t="s">
        <v>355</v>
      </c>
      <c r="C3" s="372"/>
      <c r="D3" s="151">
        <f>D4+D5+D6</f>
        <v>6468</v>
      </c>
      <c r="E3" s="372" t="s">
        <v>361</v>
      </c>
      <c r="F3" s="372"/>
      <c r="G3" s="151">
        <f>G4+G5+G6</f>
        <v>1331</v>
      </c>
      <c r="H3" s="372" t="s">
        <v>364</v>
      </c>
      <c r="I3" s="372"/>
      <c r="J3" s="151">
        <f>J4+J5+J6</f>
        <v>6468</v>
      </c>
      <c r="K3" s="372" t="s">
        <v>391</v>
      </c>
      <c r="L3" s="372"/>
    </row>
    <row r="4" spans="1:12" ht="23.25">
      <c r="A4" s="130">
        <v>2156</v>
      </c>
      <c r="B4" s="363" t="s">
        <v>424</v>
      </c>
      <c r="C4" s="363"/>
      <c r="D4" s="130">
        <v>2156</v>
      </c>
      <c r="E4" s="363" t="s">
        <v>425</v>
      </c>
      <c r="F4" s="363"/>
      <c r="G4" s="130">
        <v>442</v>
      </c>
      <c r="H4" s="363" t="s">
        <v>157</v>
      </c>
      <c r="I4" s="363"/>
      <c r="J4" s="130">
        <v>2156</v>
      </c>
      <c r="K4" s="363" t="s">
        <v>426</v>
      </c>
      <c r="L4" s="363"/>
    </row>
    <row r="5" spans="1:12" ht="23.25">
      <c r="A5" s="130">
        <v>2156</v>
      </c>
      <c r="B5" s="367" t="s">
        <v>427</v>
      </c>
      <c r="C5" s="367"/>
      <c r="D5" s="130">
        <v>2156</v>
      </c>
      <c r="E5" s="367" t="s">
        <v>428</v>
      </c>
      <c r="F5" s="367"/>
      <c r="G5" s="130">
        <v>444</v>
      </c>
      <c r="H5" s="367" t="s">
        <v>158</v>
      </c>
      <c r="I5" s="367"/>
      <c r="J5" s="130">
        <v>2156</v>
      </c>
      <c r="K5" s="367" t="s">
        <v>429</v>
      </c>
      <c r="L5" s="367"/>
    </row>
    <row r="6" spans="1:12" ht="23.25">
      <c r="A6" s="130">
        <v>2156</v>
      </c>
      <c r="B6" s="367" t="s">
        <v>430</v>
      </c>
      <c r="C6" s="367"/>
      <c r="D6" s="130">
        <v>2156</v>
      </c>
      <c r="E6" s="367" t="s">
        <v>431</v>
      </c>
      <c r="F6" s="367"/>
      <c r="G6" s="130">
        <v>445</v>
      </c>
      <c r="H6" s="367" t="s">
        <v>159</v>
      </c>
      <c r="I6" s="367"/>
      <c r="J6" s="130">
        <v>2156</v>
      </c>
      <c r="K6" s="367" t="s">
        <v>85</v>
      </c>
      <c r="L6" s="367"/>
    </row>
    <row r="7" spans="1:12" ht="23.25">
      <c r="A7" s="130"/>
      <c r="B7" s="367"/>
      <c r="C7" s="367"/>
      <c r="D7" s="130">
        <v>2156</v>
      </c>
      <c r="E7" s="367" t="s">
        <v>432</v>
      </c>
      <c r="F7" s="367"/>
      <c r="G7" s="130">
        <v>644</v>
      </c>
      <c r="H7" s="367" t="s">
        <v>160</v>
      </c>
      <c r="I7" s="367"/>
      <c r="J7" s="130">
        <v>2156</v>
      </c>
      <c r="K7" s="367" t="s">
        <v>433</v>
      </c>
      <c r="L7" s="367"/>
    </row>
    <row r="8" spans="1:12" ht="23.25">
      <c r="A8" s="130"/>
      <c r="B8" s="122"/>
      <c r="C8" s="123"/>
      <c r="D8" s="130"/>
      <c r="E8" s="122"/>
      <c r="F8" s="123"/>
      <c r="G8" s="130"/>
      <c r="H8" s="122"/>
      <c r="I8" s="123"/>
      <c r="J8" s="130"/>
      <c r="K8" s="122"/>
      <c r="L8" s="123"/>
    </row>
    <row r="9" spans="1:12" ht="23.25">
      <c r="A9" s="130"/>
      <c r="B9" s="368"/>
      <c r="C9" s="369"/>
      <c r="D9" s="130"/>
      <c r="E9" s="368"/>
      <c r="F9" s="369"/>
      <c r="G9" s="130"/>
      <c r="H9" s="368"/>
      <c r="I9" s="369"/>
      <c r="J9" s="130"/>
      <c r="K9" s="368"/>
      <c r="L9" s="369"/>
    </row>
    <row r="10" spans="1:12" ht="23.25">
      <c r="A10" s="151">
        <f>A11+A12+A13</f>
        <v>231</v>
      </c>
      <c r="B10" s="372" t="s">
        <v>76</v>
      </c>
      <c r="C10" s="372"/>
      <c r="D10" s="151">
        <f>D11+D12+D13</f>
        <v>6468</v>
      </c>
      <c r="E10" s="372" t="s">
        <v>366</v>
      </c>
      <c r="F10" s="372"/>
      <c r="G10" s="151">
        <f>G11+G12+G13</f>
        <v>6468</v>
      </c>
      <c r="H10" s="372" t="s">
        <v>367</v>
      </c>
      <c r="I10" s="372"/>
      <c r="J10" s="151">
        <f>J11+J12+J13</f>
        <v>4858</v>
      </c>
      <c r="K10" s="372" t="s">
        <v>368</v>
      </c>
      <c r="L10" s="372"/>
    </row>
    <row r="11" spans="1:12" ht="23.25">
      <c r="A11" s="130">
        <v>57</v>
      </c>
      <c r="B11" s="363" t="s">
        <v>82</v>
      </c>
      <c r="C11" s="363"/>
      <c r="D11" s="130">
        <v>2156</v>
      </c>
      <c r="E11" s="363" t="s">
        <v>434</v>
      </c>
      <c r="F11" s="363"/>
      <c r="G11" s="130">
        <v>2156</v>
      </c>
      <c r="H11" s="365" t="s">
        <v>435</v>
      </c>
      <c r="I11" s="366"/>
      <c r="J11" s="130">
        <v>546</v>
      </c>
      <c r="K11" s="367" t="s">
        <v>81</v>
      </c>
      <c r="L11" s="367"/>
    </row>
    <row r="12" spans="1:12" ht="23.25">
      <c r="A12" s="130">
        <v>62</v>
      </c>
      <c r="B12" s="363" t="s">
        <v>84</v>
      </c>
      <c r="C12" s="363"/>
      <c r="D12" s="130">
        <v>2156</v>
      </c>
      <c r="E12" s="363" t="s">
        <v>436</v>
      </c>
      <c r="F12" s="363"/>
      <c r="G12" s="130">
        <v>2156</v>
      </c>
      <c r="H12" s="365" t="s">
        <v>437</v>
      </c>
      <c r="I12" s="366"/>
      <c r="J12" s="130">
        <v>2156</v>
      </c>
      <c r="K12" s="367" t="s">
        <v>83</v>
      </c>
      <c r="L12" s="367"/>
    </row>
    <row r="13" spans="1:12" ht="23.25">
      <c r="A13" s="130">
        <v>112</v>
      </c>
      <c r="B13" s="363" t="s">
        <v>78</v>
      </c>
      <c r="C13" s="363"/>
      <c r="D13" s="130">
        <v>2156</v>
      </c>
      <c r="E13" s="363" t="s">
        <v>438</v>
      </c>
      <c r="F13" s="363"/>
      <c r="G13" s="130">
        <v>2156</v>
      </c>
      <c r="H13" s="365" t="s">
        <v>439</v>
      </c>
      <c r="I13" s="366"/>
      <c r="J13" s="130">
        <v>2156</v>
      </c>
      <c r="K13" s="367" t="s">
        <v>440</v>
      </c>
      <c r="L13" s="367"/>
    </row>
    <row r="14" spans="1:12" ht="23.25">
      <c r="A14" s="130">
        <v>2156</v>
      </c>
      <c r="B14" s="363" t="s">
        <v>85</v>
      </c>
      <c r="C14" s="363"/>
      <c r="D14" s="130"/>
      <c r="E14" s="120"/>
      <c r="F14" s="121"/>
      <c r="G14" s="130"/>
      <c r="H14" s="122"/>
      <c r="I14" s="123"/>
      <c r="J14" s="152"/>
      <c r="K14" s="122"/>
      <c r="L14" s="123"/>
    </row>
    <row r="15" spans="1:12" ht="23.25">
      <c r="A15" s="130">
        <v>2156</v>
      </c>
      <c r="B15" s="363" t="s">
        <v>994</v>
      </c>
      <c r="C15" s="363"/>
      <c r="D15" s="130"/>
      <c r="E15" s="120"/>
      <c r="F15" s="121"/>
      <c r="G15" s="130"/>
      <c r="H15" s="122"/>
      <c r="I15" s="123"/>
      <c r="J15" s="152"/>
      <c r="K15" s="122"/>
      <c r="L15" s="123"/>
    </row>
    <row r="16" spans="1:12" ht="23.25">
      <c r="A16" s="130"/>
      <c r="B16" s="118"/>
      <c r="C16" s="118"/>
      <c r="D16" s="130"/>
      <c r="E16" s="120"/>
      <c r="F16" s="121"/>
      <c r="G16" s="130"/>
      <c r="H16" s="122"/>
      <c r="I16" s="123"/>
      <c r="J16" s="152"/>
      <c r="K16" s="122"/>
      <c r="L16" s="123"/>
    </row>
    <row r="17" spans="1:12" ht="23.25">
      <c r="A17" s="151">
        <f>A18+A19+A20</f>
        <v>6468</v>
      </c>
      <c r="B17" s="372" t="s">
        <v>369</v>
      </c>
      <c r="C17" s="372"/>
      <c r="D17" s="151">
        <f>D18+D19+D20</f>
        <v>6468</v>
      </c>
      <c r="E17" s="372" t="s">
        <v>370</v>
      </c>
      <c r="F17" s="372"/>
      <c r="G17" s="151">
        <f>G18+G19+G20</f>
        <v>6468</v>
      </c>
      <c r="H17" s="372" t="s">
        <v>86</v>
      </c>
      <c r="I17" s="372"/>
      <c r="J17" s="151">
        <f>J18+J19+J20</f>
        <v>2625</v>
      </c>
      <c r="K17" s="372" t="s">
        <v>87</v>
      </c>
      <c r="L17" s="372"/>
    </row>
    <row r="18" spans="1:12" ht="23.25">
      <c r="A18" s="130">
        <v>2156</v>
      </c>
      <c r="B18" s="363" t="s">
        <v>441</v>
      </c>
      <c r="C18" s="363"/>
      <c r="D18" s="130">
        <v>2156</v>
      </c>
      <c r="E18" s="381" t="s">
        <v>442</v>
      </c>
      <c r="F18" s="382"/>
      <c r="G18" s="130">
        <v>2156</v>
      </c>
      <c r="H18" s="373" t="s">
        <v>443</v>
      </c>
      <c r="I18" s="374"/>
      <c r="J18" s="130">
        <v>787</v>
      </c>
      <c r="K18" s="363" t="s">
        <v>93</v>
      </c>
      <c r="L18" s="363"/>
    </row>
    <row r="19" spans="1:12" ht="23.25">
      <c r="A19" s="130">
        <v>2156</v>
      </c>
      <c r="B19" s="363" t="s">
        <v>444</v>
      </c>
      <c r="C19" s="363"/>
      <c r="D19" s="130">
        <v>2156</v>
      </c>
      <c r="E19" s="381" t="s">
        <v>445</v>
      </c>
      <c r="F19" s="382"/>
      <c r="G19" s="130">
        <v>2156</v>
      </c>
      <c r="H19" s="373" t="s">
        <v>89</v>
      </c>
      <c r="I19" s="374"/>
      <c r="J19" s="130">
        <v>850</v>
      </c>
      <c r="K19" s="363" t="s">
        <v>90</v>
      </c>
      <c r="L19" s="363"/>
    </row>
    <row r="20" spans="1:12" ht="23.25">
      <c r="A20" s="130">
        <v>2156</v>
      </c>
      <c r="B20" s="363" t="s">
        <v>446</v>
      </c>
      <c r="C20" s="363"/>
      <c r="D20" s="130">
        <v>2156</v>
      </c>
      <c r="E20" s="381" t="s">
        <v>79</v>
      </c>
      <c r="F20" s="382"/>
      <c r="G20" s="130">
        <v>2156</v>
      </c>
      <c r="H20" s="373" t="s">
        <v>447</v>
      </c>
      <c r="I20" s="374"/>
      <c r="J20" s="130">
        <v>988</v>
      </c>
      <c r="K20" s="363" t="s">
        <v>96</v>
      </c>
      <c r="L20" s="363"/>
    </row>
    <row r="21" spans="1:12" ht="23.25">
      <c r="A21" s="130"/>
      <c r="B21" s="120"/>
      <c r="C21" s="121"/>
      <c r="D21" s="6"/>
      <c r="E21" s="375"/>
      <c r="F21" s="376"/>
      <c r="G21" s="130"/>
      <c r="H21" s="377"/>
      <c r="I21" s="378"/>
      <c r="J21" s="130">
        <v>1049</v>
      </c>
      <c r="K21" s="363" t="s">
        <v>448</v>
      </c>
      <c r="L21" s="363"/>
    </row>
    <row r="22" spans="1:12" ht="23.25">
      <c r="A22" s="130"/>
      <c r="B22" s="368"/>
      <c r="C22" s="369"/>
      <c r="G22" s="130"/>
      <c r="H22" s="377"/>
      <c r="I22" s="378"/>
      <c r="J22" s="130">
        <v>2156</v>
      </c>
      <c r="K22" s="373" t="s">
        <v>98</v>
      </c>
      <c r="L22" s="374"/>
    </row>
    <row r="23" spans="1:12" ht="23.25">
      <c r="A23" s="130"/>
      <c r="B23" s="368"/>
      <c r="C23" s="369"/>
      <c r="G23" s="130"/>
      <c r="H23" s="377"/>
      <c r="I23" s="378"/>
      <c r="J23" s="130">
        <v>2156</v>
      </c>
      <c r="K23" s="373" t="s">
        <v>449</v>
      </c>
      <c r="L23" s="374"/>
    </row>
    <row r="24" spans="1:12" ht="23.25">
      <c r="A24" s="151">
        <f>A25+A26+A27</f>
        <v>3370</v>
      </c>
      <c r="B24" s="372" t="s">
        <v>1</v>
      </c>
      <c r="C24" s="372"/>
      <c r="D24" s="151">
        <f>D25+D26+D27</f>
        <v>6468</v>
      </c>
      <c r="E24" s="372" t="s">
        <v>360</v>
      </c>
      <c r="F24" s="372"/>
      <c r="G24" s="151">
        <f>G25+G26+G27</f>
        <v>2578</v>
      </c>
      <c r="H24" s="372" t="s">
        <v>88</v>
      </c>
      <c r="I24" s="372"/>
      <c r="J24" s="151">
        <f>J25+J26+J27</f>
        <v>2749</v>
      </c>
      <c r="K24" s="372" t="s">
        <v>99</v>
      </c>
      <c r="L24" s="372"/>
    </row>
    <row r="25" spans="1:12" ht="23.25">
      <c r="A25" s="130">
        <v>385</v>
      </c>
      <c r="B25" s="363" t="s">
        <v>91</v>
      </c>
      <c r="C25" s="363"/>
      <c r="D25" s="130">
        <v>2156</v>
      </c>
      <c r="E25" s="363" t="s">
        <v>97</v>
      </c>
      <c r="F25" s="363"/>
      <c r="G25" s="130">
        <v>200</v>
      </c>
      <c r="H25" s="363" t="s">
        <v>95</v>
      </c>
      <c r="I25" s="363"/>
      <c r="J25" s="130">
        <v>263</v>
      </c>
      <c r="K25" s="363" t="s">
        <v>100</v>
      </c>
      <c r="L25" s="363"/>
    </row>
    <row r="26" spans="1:12" ht="23.25">
      <c r="A26" s="130">
        <v>829</v>
      </c>
      <c r="B26" s="367" t="s">
        <v>94</v>
      </c>
      <c r="C26" s="367"/>
      <c r="D26" s="130">
        <v>2156</v>
      </c>
      <c r="E26" s="367" t="s">
        <v>450</v>
      </c>
      <c r="F26" s="367"/>
      <c r="G26" s="130">
        <v>222</v>
      </c>
      <c r="H26" s="367" t="s">
        <v>92</v>
      </c>
      <c r="I26" s="367"/>
      <c r="J26" s="130">
        <v>330</v>
      </c>
      <c r="K26" s="367" t="s">
        <v>120</v>
      </c>
      <c r="L26" s="367"/>
    </row>
    <row r="27" spans="1:12" ht="23.25">
      <c r="A27" s="130">
        <v>2156</v>
      </c>
      <c r="B27" s="367" t="s">
        <v>451</v>
      </c>
      <c r="C27" s="367"/>
      <c r="D27" s="130">
        <v>2156</v>
      </c>
      <c r="E27" s="367" t="s">
        <v>452</v>
      </c>
      <c r="F27" s="367"/>
      <c r="G27" s="130">
        <v>2156</v>
      </c>
      <c r="H27" s="367" t="s">
        <v>453</v>
      </c>
      <c r="I27" s="367"/>
      <c r="J27" s="130">
        <v>2156</v>
      </c>
      <c r="K27" s="367" t="s">
        <v>105</v>
      </c>
      <c r="L27" s="367"/>
    </row>
    <row r="28" spans="1:12" ht="23.25">
      <c r="A28" s="130"/>
      <c r="B28" s="367"/>
      <c r="C28" s="367"/>
      <c r="D28" s="130"/>
      <c r="E28" s="367"/>
      <c r="F28" s="367"/>
      <c r="G28" s="130"/>
      <c r="H28" s="367"/>
      <c r="I28" s="367"/>
      <c r="J28" s="130"/>
      <c r="K28" s="367"/>
      <c r="L28" s="367"/>
    </row>
    <row r="29" spans="1:12" ht="23.25">
      <c r="A29" s="130"/>
      <c r="B29" s="122"/>
      <c r="C29" s="123"/>
      <c r="D29" s="130"/>
      <c r="E29" s="122"/>
      <c r="F29" s="123"/>
      <c r="G29" s="130"/>
      <c r="H29" s="122"/>
      <c r="I29" s="123"/>
      <c r="J29" s="130"/>
      <c r="K29" s="122"/>
      <c r="L29" s="123"/>
    </row>
    <row r="30" spans="1:12" ht="23.25">
      <c r="A30" s="151">
        <f>A31+A32+A33</f>
        <v>6468</v>
      </c>
      <c r="B30" s="372" t="s">
        <v>356</v>
      </c>
      <c r="C30" s="372"/>
      <c r="D30" s="151">
        <f>D31+D32+D33</f>
        <v>148</v>
      </c>
      <c r="E30" s="372" t="s">
        <v>3</v>
      </c>
      <c r="F30" s="372"/>
      <c r="G30" s="151">
        <f>G31+G32+G33</f>
        <v>6468</v>
      </c>
      <c r="H30" s="372" t="s">
        <v>109</v>
      </c>
      <c r="I30" s="372"/>
      <c r="J30" s="151">
        <f>J31+J32+J33</f>
        <v>6468</v>
      </c>
      <c r="K30" s="372" t="s">
        <v>72</v>
      </c>
      <c r="L30" s="372"/>
    </row>
    <row r="31" spans="1:12" ht="23.25">
      <c r="A31" s="130">
        <v>2156</v>
      </c>
      <c r="B31" s="363" t="s">
        <v>103</v>
      </c>
      <c r="C31" s="363"/>
      <c r="D31" s="130">
        <v>26</v>
      </c>
      <c r="E31" s="363" t="s">
        <v>101</v>
      </c>
      <c r="F31" s="363"/>
      <c r="G31" s="130">
        <v>2156</v>
      </c>
      <c r="H31" s="365" t="s">
        <v>454</v>
      </c>
      <c r="I31" s="366"/>
      <c r="J31" s="130">
        <v>2156</v>
      </c>
      <c r="K31" s="363" t="s">
        <v>102</v>
      </c>
      <c r="L31" s="363"/>
    </row>
    <row r="32" spans="1:12" ht="23.25">
      <c r="A32" s="130">
        <v>2156</v>
      </c>
      <c r="B32" s="363" t="s">
        <v>455</v>
      </c>
      <c r="C32" s="363"/>
      <c r="D32" s="130">
        <v>43</v>
      </c>
      <c r="E32" s="367" t="s">
        <v>104</v>
      </c>
      <c r="F32" s="367"/>
      <c r="G32" s="130">
        <v>2156</v>
      </c>
      <c r="H32" s="365" t="s">
        <v>456</v>
      </c>
      <c r="I32" s="366"/>
      <c r="J32" s="130">
        <v>2156</v>
      </c>
      <c r="K32" s="363" t="s">
        <v>457</v>
      </c>
      <c r="L32" s="363"/>
    </row>
    <row r="33" spans="1:12" ht="23.25">
      <c r="A33" s="130">
        <v>2156</v>
      </c>
      <c r="B33" s="363" t="s">
        <v>458</v>
      </c>
      <c r="C33" s="363"/>
      <c r="D33" s="130">
        <v>79</v>
      </c>
      <c r="E33" s="367" t="s">
        <v>459</v>
      </c>
      <c r="F33" s="367"/>
      <c r="G33" s="130">
        <v>2156</v>
      </c>
      <c r="H33" s="365" t="s">
        <v>460</v>
      </c>
      <c r="I33" s="366"/>
      <c r="J33" s="130">
        <v>2156</v>
      </c>
      <c r="K33" s="363" t="s">
        <v>106</v>
      </c>
      <c r="L33" s="363"/>
    </row>
    <row r="34" spans="1:12" ht="23.25">
      <c r="A34" s="130"/>
      <c r="B34" s="363"/>
      <c r="C34" s="363"/>
      <c r="D34" s="130">
        <v>99</v>
      </c>
      <c r="E34" s="367" t="s">
        <v>108</v>
      </c>
      <c r="F34" s="367"/>
      <c r="G34" s="280">
        <v>2156</v>
      </c>
      <c r="H34" s="386" t="s">
        <v>113</v>
      </c>
      <c r="I34" s="387"/>
      <c r="J34" s="130">
        <v>2156</v>
      </c>
      <c r="K34" s="363" t="s">
        <v>461</v>
      </c>
      <c r="L34" s="363"/>
    </row>
    <row r="35" spans="1:12" ht="23.25">
      <c r="A35" s="130"/>
      <c r="B35" s="120"/>
      <c r="C35" s="121"/>
      <c r="D35" s="130">
        <v>135</v>
      </c>
      <c r="E35" s="365" t="s">
        <v>462</v>
      </c>
      <c r="F35" s="366"/>
      <c r="G35" s="280">
        <v>2156</v>
      </c>
      <c r="H35" s="386" t="s">
        <v>110</v>
      </c>
      <c r="I35" s="387"/>
      <c r="J35" s="130">
        <v>2156</v>
      </c>
      <c r="K35" s="122" t="s">
        <v>463</v>
      </c>
      <c r="L35" s="123"/>
    </row>
    <row r="36" spans="1:12" ht="23.25">
      <c r="D36" s="130">
        <v>224</v>
      </c>
      <c r="E36" s="365" t="s">
        <v>107</v>
      </c>
      <c r="F36" s="366"/>
      <c r="G36" s="280">
        <v>2156</v>
      </c>
      <c r="H36" s="386" t="s">
        <v>464</v>
      </c>
      <c r="I36" s="387"/>
      <c r="J36" s="130">
        <v>2156</v>
      </c>
      <c r="K36" s="122" t="s">
        <v>465</v>
      </c>
      <c r="L36" s="123"/>
    </row>
    <row r="37" spans="1:12" ht="23.25">
      <c r="A37" s="151">
        <f>A38+A39+A40</f>
        <v>431</v>
      </c>
      <c r="B37" s="372" t="s">
        <v>4</v>
      </c>
      <c r="C37" s="372"/>
      <c r="D37" s="151">
        <f>D38+D39+D40</f>
        <v>927</v>
      </c>
      <c r="E37" s="370" t="s">
        <v>118</v>
      </c>
      <c r="F37" s="371"/>
      <c r="G37" s="151">
        <f>G38+G39+G40</f>
        <v>6468</v>
      </c>
      <c r="H37" s="372" t="s">
        <v>407</v>
      </c>
      <c r="I37" s="372"/>
      <c r="J37" s="151">
        <f>J38+J39+J40</f>
        <v>6468</v>
      </c>
      <c r="K37" s="370" t="s">
        <v>371</v>
      </c>
      <c r="L37" s="371"/>
    </row>
    <row r="38" spans="1:12" ht="23.25">
      <c r="A38" s="130">
        <v>90</v>
      </c>
      <c r="B38" s="363" t="s">
        <v>115</v>
      </c>
      <c r="C38" s="363"/>
      <c r="D38" s="130">
        <v>10</v>
      </c>
      <c r="E38" s="365" t="s">
        <v>119</v>
      </c>
      <c r="F38" s="366"/>
      <c r="G38" s="7">
        <v>2156</v>
      </c>
      <c r="H38" s="367" t="s">
        <v>466</v>
      </c>
      <c r="I38" s="367"/>
      <c r="J38" s="7">
        <v>2156</v>
      </c>
      <c r="K38" s="365" t="s">
        <v>467</v>
      </c>
      <c r="L38" s="366"/>
    </row>
    <row r="39" spans="1:12" ht="23.25">
      <c r="A39" s="130">
        <v>144</v>
      </c>
      <c r="B39" s="367" t="s">
        <v>114</v>
      </c>
      <c r="C39" s="367"/>
      <c r="D39" s="130">
        <v>427</v>
      </c>
      <c r="E39" s="365" t="s">
        <v>124</v>
      </c>
      <c r="F39" s="366"/>
      <c r="G39" s="7">
        <v>2156</v>
      </c>
      <c r="H39" s="367" t="s">
        <v>122</v>
      </c>
      <c r="I39" s="367"/>
      <c r="J39" s="7">
        <v>2156</v>
      </c>
      <c r="K39" s="383" t="s">
        <v>468</v>
      </c>
      <c r="L39" s="384"/>
    </row>
    <row r="40" spans="1:12" ht="23.25">
      <c r="A40" s="130">
        <v>197</v>
      </c>
      <c r="B40" s="367" t="s">
        <v>116</v>
      </c>
      <c r="C40" s="367"/>
      <c r="D40" s="280">
        <v>490</v>
      </c>
      <c r="E40" s="386" t="s">
        <v>469</v>
      </c>
      <c r="F40" s="387"/>
      <c r="G40" s="7">
        <v>2156</v>
      </c>
      <c r="H40" s="365" t="s">
        <v>470</v>
      </c>
      <c r="I40" s="366"/>
      <c r="J40" s="7">
        <v>2156</v>
      </c>
      <c r="K40" s="383" t="s">
        <v>471</v>
      </c>
      <c r="L40" s="384"/>
    </row>
    <row r="41" spans="1:12" ht="23.25">
      <c r="A41" s="130">
        <v>199</v>
      </c>
      <c r="B41" s="367" t="s">
        <v>112</v>
      </c>
      <c r="C41" s="367"/>
      <c r="D41" s="280">
        <v>713</v>
      </c>
      <c r="E41" s="391" t="s">
        <v>125</v>
      </c>
      <c r="F41" s="392"/>
      <c r="G41" s="7"/>
      <c r="H41" s="122"/>
      <c r="I41" s="123"/>
      <c r="J41" s="7"/>
      <c r="K41" s="393"/>
      <c r="L41" s="394"/>
    </row>
    <row r="42" spans="1:12" ht="23.25">
      <c r="A42" s="130">
        <v>234</v>
      </c>
      <c r="B42" s="122" t="s">
        <v>472</v>
      </c>
      <c r="C42" s="123"/>
      <c r="D42" s="280">
        <v>792</v>
      </c>
      <c r="E42" s="391" t="s">
        <v>121</v>
      </c>
      <c r="F42" s="392"/>
      <c r="G42" s="7"/>
      <c r="H42" s="122"/>
      <c r="I42" s="123"/>
      <c r="J42" s="7"/>
      <c r="K42" s="393"/>
      <c r="L42" s="394"/>
    </row>
    <row r="43" spans="1:12" ht="23.25">
      <c r="A43" s="130">
        <v>355</v>
      </c>
      <c r="B43" s="122" t="s">
        <v>117</v>
      </c>
      <c r="C43" s="123"/>
      <c r="G43" s="7"/>
      <c r="H43" s="122"/>
      <c r="I43" s="123"/>
    </row>
    <row r="44" spans="1:12" ht="23.25">
      <c r="A44" s="151">
        <f>A45+A46+A47</f>
        <v>351</v>
      </c>
      <c r="B44" s="372" t="s">
        <v>5</v>
      </c>
      <c r="C44" s="372"/>
      <c r="D44" s="151">
        <f>D45+D46+D47</f>
        <v>2880</v>
      </c>
      <c r="E44" s="372" t="s">
        <v>396</v>
      </c>
      <c r="F44" s="372"/>
      <c r="G44" s="151">
        <f>G45+G46+G47</f>
        <v>6468</v>
      </c>
      <c r="H44" s="372" t="s">
        <v>357</v>
      </c>
      <c r="I44" s="372"/>
      <c r="J44" s="151">
        <f>J45+J46+J47</f>
        <v>4754</v>
      </c>
      <c r="K44" s="372" t="s">
        <v>358</v>
      </c>
      <c r="L44" s="372"/>
    </row>
    <row r="45" spans="1:12" ht="23.25">
      <c r="A45" s="7">
        <v>40</v>
      </c>
      <c r="B45" s="367" t="s">
        <v>123</v>
      </c>
      <c r="C45" s="367"/>
      <c r="D45" s="7">
        <v>494</v>
      </c>
      <c r="E45" s="365" t="s">
        <v>473</v>
      </c>
      <c r="F45" s="366"/>
      <c r="G45" s="7">
        <v>2156</v>
      </c>
      <c r="H45" s="365" t="s">
        <v>127</v>
      </c>
      <c r="I45" s="366"/>
      <c r="J45" s="130">
        <v>908</v>
      </c>
      <c r="K45" s="373" t="s">
        <v>135</v>
      </c>
      <c r="L45" s="374"/>
    </row>
    <row r="46" spans="1:12" ht="23.25">
      <c r="A46" s="7">
        <v>85</v>
      </c>
      <c r="B46" s="367" t="s">
        <v>352</v>
      </c>
      <c r="C46" s="367"/>
      <c r="D46" s="7">
        <v>912</v>
      </c>
      <c r="E46" s="367" t="s">
        <v>474</v>
      </c>
      <c r="F46" s="367"/>
      <c r="G46" s="7">
        <v>2156</v>
      </c>
      <c r="H46" s="365" t="s">
        <v>134</v>
      </c>
      <c r="I46" s="366"/>
      <c r="J46" s="130">
        <v>1690</v>
      </c>
      <c r="K46" s="363" t="s">
        <v>137</v>
      </c>
      <c r="L46" s="363"/>
    </row>
    <row r="47" spans="1:12" ht="23.25">
      <c r="A47" s="7">
        <v>226</v>
      </c>
      <c r="B47" s="381" t="s">
        <v>126</v>
      </c>
      <c r="C47" s="390"/>
      <c r="D47" s="7">
        <v>1474</v>
      </c>
      <c r="E47" s="365" t="s">
        <v>475</v>
      </c>
      <c r="F47" s="366"/>
      <c r="G47" s="7">
        <v>2156</v>
      </c>
      <c r="H47" s="365" t="s">
        <v>476</v>
      </c>
      <c r="I47" s="366"/>
      <c r="J47" s="130">
        <v>2156</v>
      </c>
      <c r="K47" s="363" t="s">
        <v>477</v>
      </c>
      <c r="L47" s="363"/>
    </row>
    <row r="48" spans="1:12" ht="23.25">
      <c r="A48" s="7">
        <v>871</v>
      </c>
      <c r="B48" s="122" t="s">
        <v>478</v>
      </c>
      <c r="C48" s="123"/>
      <c r="D48" s="7">
        <v>2156</v>
      </c>
      <c r="E48" s="365" t="s">
        <v>479</v>
      </c>
      <c r="F48" s="366"/>
      <c r="G48" s="130"/>
      <c r="H48" s="363"/>
      <c r="I48" s="363"/>
      <c r="J48" s="130"/>
      <c r="K48" s="373"/>
      <c r="L48" s="374"/>
    </row>
    <row r="49" spans="1:12" ht="23.25">
      <c r="A49" s="7">
        <v>1318</v>
      </c>
      <c r="B49" s="122" t="s">
        <v>480</v>
      </c>
      <c r="C49" s="123"/>
      <c r="D49" s="7">
        <v>2156</v>
      </c>
      <c r="E49" s="365" t="s">
        <v>481</v>
      </c>
      <c r="F49" s="366"/>
      <c r="G49" s="7"/>
      <c r="H49" s="383"/>
      <c r="I49" s="384"/>
      <c r="J49" s="130"/>
      <c r="K49" s="381"/>
      <c r="L49" s="382"/>
    </row>
    <row r="50" spans="1:12" ht="23.25">
      <c r="A50" s="7">
        <v>2156</v>
      </c>
      <c r="B50" s="122" t="s">
        <v>482</v>
      </c>
      <c r="C50" s="123"/>
      <c r="D50" s="7"/>
      <c r="E50" s="368"/>
      <c r="F50" s="369"/>
    </row>
    <row r="51" spans="1:12" ht="23.25">
      <c r="A51" s="151">
        <f>A52+A53+A54</f>
        <v>6468</v>
      </c>
      <c r="B51" s="372" t="s">
        <v>359</v>
      </c>
      <c r="C51" s="372"/>
      <c r="D51" s="151">
        <f>D52+D53+D54</f>
        <v>6468</v>
      </c>
      <c r="E51" s="372" t="s">
        <v>73</v>
      </c>
      <c r="F51" s="372"/>
      <c r="G51" s="151">
        <f>G52+G53+G54</f>
        <v>3640</v>
      </c>
      <c r="H51" s="372" t="s">
        <v>6</v>
      </c>
      <c r="I51" s="372"/>
      <c r="J51" s="151">
        <f>J52+J53+J54</f>
        <v>6468</v>
      </c>
      <c r="K51" s="372" t="s">
        <v>132</v>
      </c>
      <c r="L51" s="372"/>
    </row>
    <row r="52" spans="1:12" ht="23.25">
      <c r="A52" s="130">
        <v>2156</v>
      </c>
      <c r="B52" s="363" t="s">
        <v>483</v>
      </c>
      <c r="C52" s="363"/>
      <c r="D52" s="7">
        <v>2156</v>
      </c>
      <c r="E52" s="367" t="s">
        <v>128</v>
      </c>
      <c r="F52" s="367"/>
      <c r="G52" s="130">
        <v>700</v>
      </c>
      <c r="H52" s="363" t="s">
        <v>77</v>
      </c>
      <c r="I52" s="363"/>
      <c r="J52" s="130">
        <v>2156</v>
      </c>
      <c r="K52" s="373" t="s">
        <v>484</v>
      </c>
      <c r="L52" s="374"/>
    </row>
    <row r="53" spans="1:12" ht="23.25">
      <c r="A53" s="130">
        <v>2156</v>
      </c>
      <c r="B53" s="367" t="s">
        <v>485</v>
      </c>
      <c r="C53" s="367"/>
      <c r="D53" s="7">
        <v>2156</v>
      </c>
      <c r="E53" s="367" t="s">
        <v>130</v>
      </c>
      <c r="F53" s="367"/>
      <c r="G53" s="130">
        <v>784</v>
      </c>
      <c r="H53" s="367" t="s">
        <v>80</v>
      </c>
      <c r="I53" s="367"/>
      <c r="J53" s="130">
        <v>2156</v>
      </c>
      <c r="K53" s="365" t="s">
        <v>129</v>
      </c>
      <c r="L53" s="366"/>
    </row>
    <row r="54" spans="1:12" ht="23.25">
      <c r="A54" s="130">
        <v>2156</v>
      </c>
      <c r="B54" s="122" t="s">
        <v>486</v>
      </c>
      <c r="C54" s="123"/>
      <c r="D54" s="7">
        <v>2156</v>
      </c>
      <c r="E54" s="367" t="s">
        <v>487</v>
      </c>
      <c r="F54" s="367"/>
      <c r="G54" s="130">
        <v>2156</v>
      </c>
      <c r="H54" s="367" t="s">
        <v>488</v>
      </c>
      <c r="I54" s="367"/>
      <c r="J54" s="130">
        <v>2156</v>
      </c>
      <c r="K54" s="122" t="s">
        <v>131</v>
      </c>
      <c r="L54" s="123"/>
    </row>
    <row r="55" spans="1:12" ht="23.25">
      <c r="A55" s="130"/>
      <c r="B55" s="122"/>
      <c r="C55" s="123"/>
      <c r="D55" s="130"/>
      <c r="E55" s="367"/>
      <c r="F55" s="367"/>
      <c r="G55" s="130"/>
      <c r="H55" s="367"/>
      <c r="I55" s="367"/>
      <c r="J55" s="130"/>
      <c r="K55" s="122"/>
      <c r="L55" s="123"/>
    </row>
    <row r="56" spans="1:12" ht="23.25">
      <c r="A56" s="130"/>
      <c r="B56" s="365"/>
      <c r="C56" s="366"/>
      <c r="D56" s="130"/>
      <c r="E56" s="120"/>
      <c r="F56" s="121"/>
      <c r="G56" s="130"/>
      <c r="H56" s="367"/>
      <c r="I56" s="367"/>
      <c r="J56" s="130"/>
      <c r="K56" s="365"/>
      <c r="L56" s="366"/>
    </row>
    <row r="57" spans="1:12" ht="23.25">
      <c r="A57" s="151">
        <f>A58+A59+A60</f>
        <v>4646</v>
      </c>
      <c r="B57" s="370" t="s">
        <v>489</v>
      </c>
      <c r="C57" s="371"/>
      <c r="D57" s="151">
        <f>D58+D59+D60</f>
        <v>522</v>
      </c>
      <c r="E57" s="372" t="s">
        <v>133</v>
      </c>
      <c r="F57" s="372"/>
      <c r="G57" s="151">
        <f>G58+G59+G60</f>
        <v>6468</v>
      </c>
      <c r="H57" s="370" t="s">
        <v>411</v>
      </c>
      <c r="I57" s="371"/>
      <c r="J57" s="151">
        <f>J58+J59+J60</f>
        <v>6468</v>
      </c>
      <c r="K57" s="370" t="s">
        <v>374</v>
      </c>
      <c r="L57" s="371"/>
    </row>
    <row r="58" spans="1:12" ht="23.25">
      <c r="A58" s="130">
        <v>1178</v>
      </c>
      <c r="B58" s="363" t="s">
        <v>490</v>
      </c>
      <c r="C58" s="363"/>
      <c r="D58" s="7">
        <v>8</v>
      </c>
      <c r="E58" s="365" t="s">
        <v>136</v>
      </c>
      <c r="F58" s="366"/>
      <c r="G58" s="130">
        <v>2156</v>
      </c>
      <c r="H58" s="122" t="s">
        <v>491</v>
      </c>
      <c r="I58" s="123"/>
      <c r="J58" s="7">
        <v>2156</v>
      </c>
      <c r="K58" s="367" t="s">
        <v>492</v>
      </c>
      <c r="L58" s="367"/>
    </row>
    <row r="59" spans="1:12" ht="23.25">
      <c r="A59" s="130">
        <v>1594</v>
      </c>
      <c r="B59" s="367" t="s">
        <v>493</v>
      </c>
      <c r="C59" s="367"/>
      <c r="D59" s="7">
        <v>53</v>
      </c>
      <c r="E59" s="365" t="s">
        <v>138</v>
      </c>
      <c r="F59" s="366"/>
      <c r="G59" s="130">
        <v>2156</v>
      </c>
      <c r="H59" s="122" t="s">
        <v>494</v>
      </c>
      <c r="I59" s="123"/>
      <c r="J59" s="7">
        <v>2156</v>
      </c>
      <c r="K59" s="367" t="s">
        <v>495</v>
      </c>
      <c r="L59" s="367"/>
    </row>
    <row r="60" spans="1:12" ht="23.25">
      <c r="A60" s="130">
        <v>1874</v>
      </c>
      <c r="B60" s="365" t="s">
        <v>496</v>
      </c>
      <c r="C60" s="366"/>
      <c r="D60" s="7">
        <v>461</v>
      </c>
      <c r="E60" s="365" t="s">
        <v>497</v>
      </c>
      <c r="F60" s="366"/>
      <c r="G60" s="130">
        <v>2156</v>
      </c>
      <c r="H60" s="122" t="s">
        <v>498</v>
      </c>
      <c r="I60" s="123"/>
      <c r="J60" s="7">
        <v>2156</v>
      </c>
      <c r="K60" s="365" t="s">
        <v>499</v>
      </c>
      <c r="L60" s="366"/>
    </row>
    <row r="61" spans="1:12" ht="23.25">
      <c r="A61" s="130">
        <v>2156</v>
      </c>
      <c r="B61" s="365" t="s">
        <v>500</v>
      </c>
      <c r="C61" s="366"/>
      <c r="D61" s="130">
        <v>585</v>
      </c>
      <c r="E61" s="363" t="s">
        <v>501</v>
      </c>
      <c r="F61" s="363"/>
      <c r="G61" s="130">
        <v>2156</v>
      </c>
      <c r="H61" s="122" t="s">
        <v>502</v>
      </c>
      <c r="I61" s="123"/>
      <c r="J61" s="7"/>
      <c r="K61" s="365"/>
      <c r="L61" s="366"/>
    </row>
    <row r="62" spans="1:12" ht="23.25">
      <c r="A62" s="130"/>
      <c r="B62" s="365"/>
      <c r="C62" s="366"/>
      <c r="D62" s="7">
        <v>774</v>
      </c>
      <c r="E62" s="383" t="s">
        <v>503</v>
      </c>
      <c r="F62" s="384"/>
      <c r="G62" s="130">
        <v>2156</v>
      </c>
      <c r="H62" s="365" t="s">
        <v>504</v>
      </c>
      <c r="I62" s="366"/>
      <c r="J62" s="7"/>
      <c r="K62" s="365"/>
      <c r="L62" s="366"/>
    </row>
    <row r="63" spans="1:12" ht="23.25">
      <c r="A63" s="130"/>
      <c r="B63" s="122"/>
      <c r="C63" s="123"/>
      <c r="D63" s="7"/>
      <c r="E63" s="153"/>
      <c r="F63" s="154"/>
    </row>
    <row r="64" spans="1:12" ht="23.25">
      <c r="A64" s="151">
        <f>A65+A66+A67</f>
        <v>4643</v>
      </c>
      <c r="B64" s="370" t="s">
        <v>505</v>
      </c>
      <c r="C64" s="371"/>
      <c r="D64" s="151">
        <f>D65+D66+D67</f>
        <v>5840</v>
      </c>
      <c r="E64" s="370" t="s">
        <v>397</v>
      </c>
      <c r="F64" s="371"/>
      <c r="G64" s="151">
        <f>G65+G66+G67</f>
        <v>6468</v>
      </c>
      <c r="H64" s="370" t="s">
        <v>383</v>
      </c>
      <c r="I64" s="371"/>
      <c r="J64" s="151">
        <f>J65+J66+J67</f>
        <v>6468</v>
      </c>
      <c r="K64" s="370" t="s">
        <v>384</v>
      </c>
      <c r="L64" s="371"/>
    </row>
    <row r="65" spans="1:12" ht="23.25">
      <c r="A65" s="130">
        <v>331</v>
      </c>
      <c r="B65" s="373" t="s">
        <v>111</v>
      </c>
      <c r="C65" s="374"/>
      <c r="D65" s="130">
        <v>1528</v>
      </c>
      <c r="E65" s="365" t="s">
        <v>506</v>
      </c>
      <c r="F65" s="366"/>
      <c r="G65" s="130">
        <v>2156</v>
      </c>
      <c r="H65" s="373" t="s">
        <v>507</v>
      </c>
      <c r="I65" s="374"/>
      <c r="J65" s="130">
        <v>2156</v>
      </c>
      <c r="K65" s="373" t="s">
        <v>508</v>
      </c>
      <c r="L65" s="374"/>
    </row>
    <row r="66" spans="1:12" ht="23.25">
      <c r="A66" s="130">
        <v>2156</v>
      </c>
      <c r="B66" s="365" t="s">
        <v>509</v>
      </c>
      <c r="C66" s="366"/>
      <c r="D66" s="130">
        <v>2156</v>
      </c>
      <c r="E66" s="365" t="s">
        <v>510</v>
      </c>
      <c r="F66" s="366"/>
      <c r="G66" s="130">
        <v>2156</v>
      </c>
      <c r="H66" s="365" t="s">
        <v>511</v>
      </c>
      <c r="I66" s="366"/>
      <c r="J66" s="130">
        <v>2156</v>
      </c>
      <c r="K66" s="365" t="s">
        <v>512</v>
      </c>
      <c r="L66" s="366"/>
    </row>
    <row r="67" spans="1:12" ht="23.25">
      <c r="A67" s="130">
        <v>2156</v>
      </c>
      <c r="B67" s="365" t="s">
        <v>513</v>
      </c>
      <c r="C67" s="366"/>
      <c r="D67" s="130">
        <v>2156</v>
      </c>
      <c r="E67" s="365" t="s">
        <v>514</v>
      </c>
      <c r="F67" s="366"/>
      <c r="G67" s="130">
        <v>2156</v>
      </c>
      <c r="H67" s="365" t="s">
        <v>515</v>
      </c>
      <c r="I67" s="366"/>
      <c r="J67" s="130">
        <v>2156</v>
      </c>
      <c r="K67" s="365" t="s">
        <v>516</v>
      </c>
      <c r="L67" s="366"/>
    </row>
    <row r="68" spans="1:12" ht="23.25">
      <c r="A68" s="7"/>
      <c r="B68" s="365"/>
      <c r="C68" s="366"/>
      <c r="D68" s="130"/>
      <c r="E68" s="122"/>
      <c r="F68" s="123"/>
      <c r="G68" s="130">
        <v>2156</v>
      </c>
      <c r="H68" s="373" t="s">
        <v>517</v>
      </c>
      <c r="I68" s="374"/>
      <c r="J68" s="280">
        <v>2156</v>
      </c>
      <c r="K68" s="386" t="s">
        <v>518</v>
      </c>
      <c r="L68" s="387"/>
    </row>
    <row r="69" spans="1:12" ht="23.25">
      <c r="A69" s="130"/>
      <c r="B69" s="365"/>
      <c r="C69" s="366"/>
      <c r="D69" s="130"/>
      <c r="E69" s="368"/>
      <c r="F69" s="369"/>
      <c r="G69" s="130">
        <v>2156</v>
      </c>
      <c r="H69" s="365"/>
      <c r="I69" s="366"/>
      <c r="J69" s="130">
        <v>2156</v>
      </c>
      <c r="K69" s="365" t="s">
        <v>519</v>
      </c>
      <c r="L69" s="366"/>
    </row>
    <row r="70" spans="1:12" ht="23.25">
      <c r="A70" s="130"/>
      <c r="B70" s="365"/>
      <c r="C70" s="366"/>
      <c r="D70" s="130"/>
      <c r="E70" s="368"/>
      <c r="F70" s="369"/>
      <c r="G70" s="130">
        <v>2156</v>
      </c>
      <c r="H70" s="122"/>
      <c r="I70" s="123"/>
      <c r="J70" s="130">
        <v>2156</v>
      </c>
      <c r="K70" s="122" t="s">
        <v>204</v>
      </c>
      <c r="L70" s="123"/>
    </row>
    <row r="71" spans="1:12" ht="23.25">
      <c r="A71" s="151">
        <f>A72+A73+A74</f>
        <v>6468</v>
      </c>
      <c r="B71" s="370" t="s">
        <v>385</v>
      </c>
      <c r="C71" s="371"/>
      <c r="D71" s="151">
        <f>D72+D73+D74</f>
        <v>6468</v>
      </c>
      <c r="E71" s="370" t="s">
        <v>362</v>
      </c>
      <c r="F71" s="371"/>
      <c r="G71" s="151">
        <f>G72+G73+G74</f>
        <v>6468</v>
      </c>
      <c r="H71" s="370" t="s">
        <v>520</v>
      </c>
      <c r="I71" s="371"/>
      <c r="J71" s="151">
        <f>J72+J73+J74</f>
        <v>6468</v>
      </c>
      <c r="K71" s="370" t="s">
        <v>7</v>
      </c>
      <c r="L71" s="371"/>
    </row>
    <row r="72" spans="1:12" ht="23.25">
      <c r="A72" s="130">
        <v>2156</v>
      </c>
      <c r="B72" s="122" t="s">
        <v>521</v>
      </c>
      <c r="C72" s="123"/>
      <c r="D72" s="130">
        <v>2156</v>
      </c>
      <c r="E72" s="367" t="s">
        <v>522</v>
      </c>
      <c r="F72" s="367"/>
      <c r="G72" s="130">
        <v>2156</v>
      </c>
      <c r="H72" s="367" t="s">
        <v>523</v>
      </c>
      <c r="I72" s="367"/>
      <c r="J72" s="130">
        <v>2156</v>
      </c>
      <c r="K72" s="381" t="s">
        <v>528</v>
      </c>
      <c r="L72" s="382"/>
    </row>
    <row r="73" spans="1:12" ht="23.25">
      <c r="A73" s="130">
        <v>2156</v>
      </c>
      <c r="B73" s="122" t="s">
        <v>525</v>
      </c>
      <c r="C73" s="123"/>
      <c r="D73" s="130">
        <v>2156</v>
      </c>
      <c r="E73" s="367" t="s">
        <v>526</v>
      </c>
      <c r="F73" s="367"/>
      <c r="G73" s="130">
        <v>2156</v>
      </c>
      <c r="H73" s="367" t="s">
        <v>527</v>
      </c>
      <c r="I73" s="367"/>
      <c r="J73" s="130">
        <v>2156</v>
      </c>
      <c r="K73" s="373" t="s">
        <v>524</v>
      </c>
      <c r="L73" s="374"/>
    </row>
    <row r="74" spans="1:12" ht="23.25">
      <c r="A74" s="130">
        <v>2156</v>
      </c>
      <c r="B74" s="122" t="s">
        <v>529</v>
      </c>
      <c r="C74" s="123"/>
      <c r="D74" s="130">
        <v>2156</v>
      </c>
      <c r="E74" s="365" t="s">
        <v>530</v>
      </c>
      <c r="F74" s="366"/>
      <c r="G74" s="130">
        <v>2156</v>
      </c>
      <c r="H74" s="367" t="s">
        <v>531</v>
      </c>
      <c r="I74" s="367"/>
      <c r="J74" s="130">
        <v>2156</v>
      </c>
      <c r="K74" s="381" t="s">
        <v>534</v>
      </c>
      <c r="L74" s="382"/>
    </row>
    <row r="75" spans="1:12" ht="23.25">
      <c r="A75" s="130"/>
      <c r="B75" s="122"/>
      <c r="C75" s="123"/>
      <c r="D75" s="130"/>
      <c r="E75" s="122"/>
      <c r="F75" s="123"/>
      <c r="G75" s="7">
        <v>2156</v>
      </c>
      <c r="H75" s="367" t="s">
        <v>533</v>
      </c>
      <c r="I75" s="367"/>
      <c r="J75" s="130">
        <v>2156</v>
      </c>
      <c r="K75" s="381" t="s">
        <v>532</v>
      </c>
      <c r="L75" s="382"/>
    </row>
    <row r="76" spans="1:12" ht="23.25">
      <c r="A76" s="130"/>
      <c r="B76" s="368"/>
      <c r="C76" s="369"/>
      <c r="D76" s="130"/>
      <c r="E76" s="122"/>
      <c r="F76" s="123"/>
      <c r="G76" s="7"/>
      <c r="H76" s="122"/>
      <c r="I76" s="123"/>
      <c r="J76" s="130"/>
      <c r="K76" s="124"/>
      <c r="L76" s="125"/>
    </row>
    <row r="77" spans="1:12" ht="23.25">
      <c r="A77" s="151">
        <f>A78+A79+A80</f>
        <v>444</v>
      </c>
      <c r="B77" s="370" t="s">
        <v>398</v>
      </c>
      <c r="C77" s="371"/>
      <c r="D77" s="151">
        <f>D78+D79+D80</f>
        <v>117</v>
      </c>
      <c r="E77" s="370" t="s">
        <v>8</v>
      </c>
      <c r="F77" s="371"/>
      <c r="G77" s="151">
        <f>G78+G79+G80</f>
        <v>6468</v>
      </c>
      <c r="H77" s="370" t="s">
        <v>375</v>
      </c>
      <c r="I77" s="371"/>
      <c r="J77" s="151">
        <f>J78+J79+J80</f>
        <v>6468</v>
      </c>
      <c r="K77" s="370" t="s">
        <v>74</v>
      </c>
      <c r="L77" s="371"/>
    </row>
    <row r="78" spans="1:12" ht="23.25">
      <c r="A78" s="130">
        <v>128</v>
      </c>
      <c r="B78" s="122" t="s">
        <v>535</v>
      </c>
      <c r="C78" s="123"/>
      <c r="D78" s="155">
        <v>25</v>
      </c>
      <c r="E78" s="367" t="s">
        <v>536</v>
      </c>
      <c r="F78" s="367"/>
      <c r="G78" s="7">
        <v>2156</v>
      </c>
      <c r="H78" s="365" t="s">
        <v>537</v>
      </c>
      <c r="I78" s="366"/>
      <c r="J78" s="130">
        <v>2156</v>
      </c>
      <c r="K78" s="120" t="s">
        <v>538</v>
      </c>
      <c r="L78" s="121"/>
    </row>
    <row r="79" spans="1:12" ht="23.25">
      <c r="A79" s="130">
        <v>143</v>
      </c>
      <c r="B79" s="122" t="s">
        <v>539</v>
      </c>
      <c r="C79" s="123"/>
      <c r="D79" s="155">
        <v>44</v>
      </c>
      <c r="E79" s="367" t="s">
        <v>144</v>
      </c>
      <c r="F79" s="367"/>
      <c r="G79" s="7">
        <v>2156</v>
      </c>
      <c r="H79" s="365" t="s">
        <v>540</v>
      </c>
      <c r="I79" s="366"/>
      <c r="J79" s="130">
        <v>2156</v>
      </c>
      <c r="K79" s="120" t="s">
        <v>541</v>
      </c>
      <c r="L79" s="121"/>
    </row>
    <row r="80" spans="1:12" ht="23.25">
      <c r="A80" s="130">
        <v>173</v>
      </c>
      <c r="B80" s="122" t="s">
        <v>542</v>
      </c>
      <c r="C80" s="123"/>
      <c r="D80" s="155">
        <v>48</v>
      </c>
      <c r="E80" s="367" t="s">
        <v>546</v>
      </c>
      <c r="F80" s="367"/>
      <c r="G80" s="7">
        <v>2156</v>
      </c>
      <c r="H80" s="365" t="s">
        <v>543</v>
      </c>
      <c r="I80" s="366"/>
      <c r="J80" s="130">
        <v>2156</v>
      </c>
      <c r="K80" s="120" t="s">
        <v>544</v>
      </c>
      <c r="L80" s="121"/>
    </row>
    <row r="81" spans="1:12" ht="23.25">
      <c r="A81" s="130">
        <v>233</v>
      </c>
      <c r="B81" s="122" t="s">
        <v>545</v>
      </c>
      <c r="C81" s="123"/>
      <c r="D81" s="7">
        <v>111</v>
      </c>
      <c r="E81" s="365" t="s">
        <v>547</v>
      </c>
      <c r="F81" s="366"/>
      <c r="G81" s="7"/>
      <c r="H81" s="365"/>
      <c r="I81" s="366"/>
      <c r="J81" s="130"/>
      <c r="K81" s="120"/>
      <c r="L81" s="121"/>
    </row>
    <row r="82" spans="1:12" ht="23.25">
      <c r="A82" s="130"/>
      <c r="B82" s="368"/>
      <c r="C82" s="369"/>
      <c r="D82" s="7"/>
      <c r="E82" s="365" t="s">
        <v>1025</v>
      </c>
      <c r="F82" s="366"/>
      <c r="G82" s="7"/>
      <c r="H82" s="365"/>
      <c r="I82" s="366"/>
      <c r="J82" s="130"/>
      <c r="K82" s="120"/>
      <c r="L82" s="121"/>
    </row>
    <row r="83" spans="1:12" ht="23.25">
      <c r="A83" s="130"/>
      <c r="B83" s="363"/>
      <c r="C83" s="363"/>
      <c r="D83" s="7">
        <v>212</v>
      </c>
      <c r="E83" s="365" t="s">
        <v>146</v>
      </c>
      <c r="F83" s="366"/>
    </row>
    <row r="84" spans="1:12" ht="23.25">
      <c r="A84" s="151">
        <f>A85+A86+A87</f>
        <v>6468</v>
      </c>
      <c r="B84" s="370" t="s">
        <v>9</v>
      </c>
      <c r="C84" s="371"/>
      <c r="D84" s="151">
        <f>D85+D86+D87</f>
        <v>6468</v>
      </c>
      <c r="E84" s="370" t="s">
        <v>376</v>
      </c>
      <c r="F84" s="371"/>
      <c r="G84" s="151">
        <f>G85+G86+G87</f>
        <v>6468</v>
      </c>
      <c r="H84" s="372" t="s">
        <v>379</v>
      </c>
      <c r="I84" s="372"/>
      <c r="J84" s="151">
        <f>J85+J86+J87</f>
        <v>2189</v>
      </c>
      <c r="K84" s="370" t="s">
        <v>10</v>
      </c>
      <c r="L84" s="371"/>
    </row>
    <row r="85" spans="1:12" ht="23.25">
      <c r="A85" s="7">
        <v>2156</v>
      </c>
      <c r="B85" s="367" t="s">
        <v>145</v>
      </c>
      <c r="C85" s="367"/>
      <c r="D85" s="130">
        <v>2156</v>
      </c>
      <c r="E85" s="124" t="s">
        <v>548</v>
      </c>
      <c r="F85" s="125"/>
      <c r="G85" s="7">
        <v>2156</v>
      </c>
      <c r="H85" s="365" t="s">
        <v>549</v>
      </c>
      <c r="I85" s="366"/>
      <c r="J85" s="130">
        <v>409</v>
      </c>
      <c r="K85" s="385" t="s">
        <v>141</v>
      </c>
      <c r="L85" s="385"/>
    </row>
    <row r="86" spans="1:12" ht="23.25">
      <c r="A86" s="7">
        <v>2156</v>
      </c>
      <c r="B86" s="367" t="s">
        <v>550</v>
      </c>
      <c r="C86" s="367"/>
      <c r="D86" s="130">
        <v>2156</v>
      </c>
      <c r="E86" s="124" t="s">
        <v>551</v>
      </c>
      <c r="F86" s="125"/>
      <c r="G86" s="7">
        <v>2156</v>
      </c>
      <c r="H86" s="365" t="s">
        <v>552</v>
      </c>
      <c r="I86" s="366"/>
      <c r="J86" s="130">
        <v>726</v>
      </c>
      <c r="K86" s="385" t="s">
        <v>140</v>
      </c>
      <c r="L86" s="385"/>
    </row>
    <row r="87" spans="1:12" ht="23.25">
      <c r="A87" s="7">
        <v>2156</v>
      </c>
      <c r="B87" s="365" t="s">
        <v>553</v>
      </c>
      <c r="C87" s="366"/>
      <c r="D87" s="130">
        <v>2156</v>
      </c>
      <c r="E87" s="124" t="s">
        <v>554</v>
      </c>
      <c r="F87" s="125"/>
      <c r="G87" s="7">
        <v>2156</v>
      </c>
      <c r="H87" s="365" t="s">
        <v>555</v>
      </c>
      <c r="I87" s="366"/>
      <c r="J87" s="130">
        <v>1054</v>
      </c>
      <c r="K87" s="388" t="s">
        <v>142</v>
      </c>
      <c r="L87" s="389"/>
    </row>
    <row r="88" spans="1:12" ht="23.25">
      <c r="A88" s="7"/>
      <c r="B88" s="365"/>
      <c r="C88" s="366"/>
      <c r="D88" s="130"/>
      <c r="E88" s="124"/>
      <c r="F88" s="125"/>
      <c r="G88" s="7"/>
      <c r="H88" s="122"/>
      <c r="I88" s="123"/>
      <c r="J88" s="130"/>
      <c r="K88" s="120"/>
      <c r="L88" s="121"/>
    </row>
    <row r="89" spans="1:12" ht="23.25">
      <c r="A89" s="7"/>
      <c r="B89" s="365"/>
      <c r="C89" s="366"/>
      <c r="D89" s="130"/>
      <c r="E89" s="120"/>
      <c r="F89" s="121"/>
      <c r="G89" s="7"/>
      <c r="H89" s="122"/>
      <c r="I89" s="123"/>
      <c r="J89" s="130"/>
      <c r="K89" s="120"/>
      <c r="L89" s="121"/>
    </row>
    <row r="90" spans="1:12" ht="23.25">
      <c r="A90" s="7"/>
      <c r="B90" s="365"/>
      <c r="C90" s="366"/>
      <c r="D90" s="130"/>
      <c r="E90" s="120"/>
      <c r="F90" s="121"/>
      <c r="G90" s="7"/>
      <c r="H90" s="122"/>
      <c r="I90" s="123"/>
      <c r="J90" s="130"/>
      <c r="K90" s="120"/>
      <c r="L90" s="121"/>
    </row>
    <row r="91" spans="1:12" ht="23.25">
      <c r="A91" s="151">
        <f>A92+A93+A94</f>
        <v>6468</v>
      </c>
      <c r="B91" s="370" t="s">
        <v>139</v>
      </c>
      <c r="C91" s="371"/>
      <c r="D91" s="151">
        <f>D92+D93+D94</f>
        <v>6468</v>
      </c>
      <c r="E91" s="372" t="s">
        <v>258</v>
      </c>
      <c r="F91" s="372"/>
      <c r="G91" s="151">
        <f>G92+G93+G94</f>
        <v>6468</v>
      </c>
      <c r="H91" s="372" t="s">
        <v>380</v>
      </c>
      <c r="I91" s="372"/>
      <c r="J91" s="151">
        <f>J92+J93+J94</f>
        <v>6468</v>
      </c>
      <c r="K91" s="372" t="s">
        <v>381</v>
      </c>
      <c r="L91" s="372"/>
    </row>
    <row r="92" spans="1:12" ht="23.25">
      <c r="A92" s="130">
        <v>2156</v>
      </c>
      <c r="B92" s="367" t="s">
        <v>556</v>
      </c>
      <c r="C92" s="367"/>
      <c r="D92" s="130">
        <v>2156</v>
      </c>
      <c r="E92" s="385" t="s">
        <v>557</v>
      </c>
      <c r="F92" s="385"/>
      <c r="G92" s="130">
        <v>2156</v>
      </c>
      <c r="H92" s="367" t="s">
        <v>558</v>
      </c>
      <c r="I92" s="367"/>
      <c r="J92" s="130">
        <v>2156</v>
      </c>
      <c r="K92" s="367" t="s">
        <v>559</v>
      </c>
      <c r="L92" s="367"/>
    </row>
    <row r="93" spans="1:12" ht="23.25">
      <c r="A93" s="130">
        <v>2156</v>
      </c>
      <c r="B93" s="367" t="s">
        <v>560</v>
      </c>
      <c r="C93" s="367"/>
      <c r="D93" s="130">
        <v>2156</v>
      </c>
      <c r="E93" s="385" t="s">
        <v>561</v>
      </c>
      <c r="F93" s="385"/>
      <c r="G93" s="130">
        <v>2156</v>
      </c>
      <c r="H93" s="367" t="s">
        <v>562</v>
      </c>
      <c r="I93" s="367"/>
      <c r="J93" s="130">
        <v>2156</v>
      </c>
      <c r="K93" s="367" t="s">
        <v>563</v>
      </c>
      <c r="L93" s="367"/>
    </row>
    <row r="94" spans="1:12" ht="23.25">
      <c r="A94" s="130">
        <v>2156</v>
      </c>
      <c r="B94" s="365" t="s">
        <v>564</v>
      </c>
      <c r="C94" s="366"/>
      <c r="D94" s="130">
        <v>2156</v>
      </c>
      <c r="E94" s="385" t="s">
        <v>565</v>
      </c>
      <c r="F94" s="385"/>
      <c r="G94" s="130">
        <v>2156</v>
      </c>
      <c r="H94" s="367" t="s">
        <v>1011</v>
      </c>
      <c r="I94" s="367"/>
      <c r="J94" s="130">
        <v>2156</v>
      </c>
      <c r="K94" s="367" t="s">
        <v>566</v>
      </c>
      <c r="L94" s="367"/>
    </row>
    <row r="95" spans="1:12" ht="23.25">
      <c r="A95" s="130">
        <v>2156</v>
      </c>
      <c r="B95" s="365" t="s">
        <v>567</v>
      </c>
      <c r="C95" s="366"/>
      <c r="D95" s="7"/>
      <c r="E95" s="367"/>
      <c r="F95" s="367"/>
      <c r="G95" s="7"/>
      <c r="H95" s="367"/>
      <c r="I95" s="367"/>
      <c r="J95" s="7"/>
      <c r="K95" s="367"/>
      <c r="L95" s="367"/>
    </row>
    <row r="96" spans="1:12" ht="23.25">
      <c r="A96" s="130">
        <v>2156</v>
      </c>
      <c r="B96" s="365" t="s">
        <v>568</v>
      </c>
      <c r="C96" s="366"/>
      <c r="D96" s="7"/>
      <c r="E96" s="122"/>
      <c r="F96" s="123"/>
      <c r="G96" s="7"/>
      <c r="H96" s="122"/>
      <c r="I96" s="123"/>
      <c r="J96" s="7"/>
      <c r="K96" s="122"/>
      <c r="L96" s="123"/>
    </row>
    <row r="97" spans="1:12" ht="23.25">
      <c r="A97" s="130">
        <v>2156</v>
      </c>
      <c r="B97" s="365" t="s">
        <v>569</v>
      </c>
      <c r="C97" s="366"/>
      <c r="D97" s="7"/>
      <c r="E97" s="122"/>
      <c r="F97" s="123"/>
      <c r="G97" s="7"/>
      <c r="H97" s="122"/>
      <c r="I97" s="123"/>
      <c r="J97" s="7"/>
      <c r="K97" s="122"/>
      <c r="L97" s="123"/>
    </row>
    <row r="98" spans="1:12" ht="23.25">
      <c r="A98" s="151">
        <f>A99+A100+A101</f>
        <v>956</v>
      </c>
      <c r="B98" s="370" t="s">
        <v>399</v>
      </c>
      <c r="C98" s="371"/>
      <c r="D98" s="151">
        <f>D99+D100+D101</f>
        <v>3138</v>
      </c>
      <c r="E98" s="370" t="s">
        <v>400</v>
      </c>
      <c r="F98" s="371"/>
      <c r="G98" s="151">
        <f>G99+G100+G101</f>
        <v>6468</v>
      </c>
      <c r="H98" s="372" t="s">
        <v>387</v>
      </c>
      <c r="I98" s="372"/>
      <c r="J98" s="151">
        <f>J99+J100+J101</f>
        <v>6468</v>
      </c>
      <c r="K98" s="370" t="s">
        <v>147</v>
      </c>
      <c r="L98" s="371"/>
    </row>
    <row r="99" spans="1:12" ht="23.25">
      <c r="A99" s="7">
        <v>288</v>
      </c>
      <c r="B99" s="365" t="s">
        <v>570</v>
      </c>
      <c r="C99" s="366"/>
      <c r="D99" s="7">
        <v>379</v>
      </c>
      <c r="E99" s="365" t="s">
        <v>571</v>
      </c>
      <c r="F99" s="366"/>
      <c r="G99" s="7">
        <v>2156</v>
      </c>
      <c r="H99" s="292" t="s">
        <v>576</v>
      </c>
      <c r="I99" s="292"/>
      <c r="J99" s="7">
        <v>2156</v>
      </c>
      <c r="K99" s="365" t="s">
        <v>151</v>
      </c>
      <c r="L99" s="366"/>
    </row>
    <row r="100" spans="1:12" ht="23.25">
      <c r="A100" s="7">
        <v>298</v>
      </c>
      <c r="B100" s="365" t="s">
        <v>574</v>
      </c>
      <c r="C100" s="366"/>
      <c r="D100" s="7">
        <v>603</v>
      </c>
      <c r="E100" s="365" t="s">
        <v>575</v>
      </c>
      <c r="F100" s="366"/>
      <c r="G100" s="7">
        <v>2156</v>
      </c>
      <c r="H100" s="367" t="s">
        <v>572</v>
      </c>
      <c r="I100" s="367"/>
      <c r="J100" s="7">
        <v>2156</v>
      </c>
      <c r="K100" s="383" t="s">
        <v>580</v>
      </c>
      <c r="L100" s="384"/>
    </row>
    <row r="101" spans="1:12" ht="23.25">
      <c r="A101" s="7">
        <v>370</v>
      </c>
      <c r="B101" s="365" t="s">
        <v>577</v>
      </c>
      <c r="C101" s="366"/>
      <c r="D101" s="7">
        <v>2156</v>
      </c>
      <c r="E101" s="383" t="s">
        <v>153</v>
      </c>
      <c r="F101" s="384"/>
      <c r="G101" s="7">
        <v>2156</v>
      </c>
      <c r="H101" s="292" t="s">
        <v>578</v>
      </c>
      <c r="J101" s="7">
        <v>2156</v>
      </c>
      <c r="K101" s="365" t="s">
        <v>143</v>
      </c>
      <c r="L101" s="366"/>
    </row>
    <row r="102" spans="1:12" ht="23.25">
      <c r="A102" s="7">
        <v>488</v>
      </c>
      <c r="B102" s="383" t="s">
        <v>579</v>
      </c>
      <c r="C102" s="384"/>
      <c r="D102" s="7">
        <v>2156</v>
      </c>
      <c r="E102" s="365" t="s">
        <v>150</v>
      </c>
      <c r="F102" s="366"/>
      <c r="G102" s="7"/>
      <c r="I102" s="292"/>
      <c r="J102" s="7">
        <v>2156</v>
      </c>
      <c r="K102" s="365" t="s">
        <v>573</v>
      </c>
      <c r="L102" s="366"/>
    </row>
    <row r="103" spans="1:12" ht="23.25">
      <c r="A103" s="7">
        <v>1579</v>
      </c>
      <c r="B103" s="383" t="s">
        <v>581</v>
      </c>
      <c r="C103" s="384"/>
      <c r="D103" s="7"/>
      <c r="E103" s="122"/>
      <c r="F103" s="123"/>
      <c r="G103" s="7"/>
      <c r="H103" s="122"/>
      <c r="I103" s="123"/>
      <c r="J103" s="7"/>
      <c r="K103" s="383"/>
      <c r="L103" s="384"/>
    </row>
    <row r="104" spans="1:12" ht="23.25">
      <c r="A104" s="151">
        <f>A105+A106+A107</f>
        <v>2866</v>
      </c>
      <c r="B104" s="370" t="s">
        <v>11</v>
      </c>
      <c r="C104" s="371"/>
      <c r="D104" s="151">
        <f>D105+D106+D107</f>
        <v>6468</v>
      </c>
      <c r="E104" s="372" t="s">
        <v>12</v>
      </c>
      <c r="F104" s="372"/>
      <c r="G104" s="151">
        <f>G105+G106+G107</f>
        <v>6468</v>
      </c>
      <c r="H104" s="370" t="s">
        <v>155</v>
      </c>
      <c r="I104" s="371"/>
      <c r="J104" s="151">
        <f>J105+J106+J107</f>
        <v>6468</v>
      </c>
      <c r="K104" s="372" t="s">
        <v>156</v>
      </c>
      <c r="L104" s="372"/>
    </row>
    <row r="105" spans="1:12" ht="23.25">
      <c r="A105" s="7">
        <v>759</v>
      </c>
      <c r="B105" s="365" t="s">
        <v>149</v>
      </c>
      <c r="C105" s="366"/>
      <c r="D105" s="130">
        <v>2156</v>
      </c>
      <c r="E105" s="363" t="s">
        <v>582</v>
      </c>
      <c r="F105" s="363"/>
      <c r="G105" s="7">
        <v>2156</v>
      </c>
      <c r="H105" s="373" t="s">
        <v>583</v>
      </c>
      <c r="I105" s="374"/>
      <c r="J105" s="7">
        <v>2156</v>
      </c>
      <c r="K105" s="363" t="s">
        <v>584</v>
      </c>
      <c r="L105" s="363"/>
    </row>
    <row r="106" spans="1:12" ht="23.25">
      <c r="A106" s="7">
        <v>1050</v>
      </c>
      <c r="B106" s="365" t="s">
        <v>154</v>
      </c>
      <c r="C106" s="366"/>
      <c r="D106" s="130">
        <v>2156</v>
      </c>
      <c r="E106" s="363" t="s">
        <v>585</v>
      </c>
      <c r="F106" s="363"/>
      <c r="G106" s="7">
        <v>2156</v>
      </c>
      <c r="H106" s="365" t="s">
        <v>586</v>
      </c>
      <c r="I106" s="366"/>
      <c r="J106" s="7">
        <v>2156</v>
      </c>
      <c r="K106" s="363" t="s">
        <v>587</v>
      </c>
      <c r="L106" s="363"/>
    </row>
    <row r="107" spans="1:12" ht="23.25">
      <c r="A107" s="7">
        <v>1057</v>
      </c>
      <c r="B107" s="122" t="s">
        <v>148</v>
      </c>
      <c r="C107" s="123"/>
      <c r="D107" s="130">
        <v>2156</v>
      </c>
      <c r="E107" s="373" t="s">
        <v>588</v>
      </c>
      <c r="F107" s="374"/>
      <c r="G107" s="7">
        <v>2156</v>
      </c>
      <c r="H107" s="122" t="s">
        <v>589</v>
      </c>
      <c r="I107" s="123"/>
      <c r="J107" s="7">
        <v>2156</v>
      </c>
      <c r="K107" s="373" t="s">
        <v>590</v>
      </c>
      <c r="L107" s="374"/>
    </row>
    <row r="108" spans="1:12" ht="23.25">
      <c r="A108" s="7">
        <v>2156</v>
      </c>
      <c r="B108" s="122" t="s">
        <v>152</v>
      </c>
      <c r="C108" s="123"/>
      <c r="D108" s="130">
        <v>2156</v>
      </c>
      <c r="E108" s="363" t="s">
        <v>591</v>
      </c>
      <c r="F108" s="363"/>
      <c r="G108" s="7">
        <v>2156</v>
      </c>
      <c r="H108" s="373" t="s">
        <v>592</v>
      </c>
      <c r="I108" s="374"/>
      <c r="J108" s="7">
        <v>2156</v>
      </c>
      <c r="K108" s="363" t="s">
        <v>593</v>
      </c>
      <c r="L108" s="363"/>
    </row>
    <row r="109" spans="1:12" ht="23.25">
      <c r="G109" s="7">
        <v>2156</v>
      </c>
      <c r="H109" s="381" t="s">
        <v>594</v>
      </c>
      <c r="I109" s="382"/>
      <c r="J109" s="130"/>
      <c r="K109" s="363"/>
      <c r="L109" s="363"/>
    </row>
    <row r="110" spans="1:12" ht="23.25">
      <c r="A110" s="151">
        <f>A111+A112+A113</f>
        <v>743</v>
      </c>
      <c r="B110" s="372" t="s">
        <v>20</v>
      </c>
      <c r="C110" s="372"/>
      <c r="D110" s="151">
        <f>D111+D112+D113</f>
        <v>868</v>
      </c>
      <c r="E110" s="372" t="s">
        <v>394</v>
      </c>
      <c r="F110" s="372"/>
      <c r="G110" s="151">
        <f>G112+G113+N113</f>
        <v>1492</v>
      </c>
      <c r="H110" s="372" t="s">
        <v>13</v>
      </c>
      <c r="I110" s="372"/>
      <c r="J110" s="151">
        <f>J111+J112+J113</f>
        <v>418</v>
      </c>
      <c r="K110" s="372" t="s">
        <v>405</v>
      </c>
      <c r="L110" s="372"/>
    </row>
    <row r="111" spans="1:12" ht="23.25">
      <c r="A111" s="130">
        <v>94</v>
      </c>
      <c r="B111" s="363" t="s">
        <v>163</v>
      </c>
      <c r="C111" s="363"/>
      <c r="D111" s="130">
        <v>217</v>
      </c>
      <c r="E111" s="363" t="s">
        <v>595</v>
      </c>
      <c r="F111" s="363"/>
      <c r="G111" s="130"/>
      <c r="H111" s="363" t="s">
        <v>1026</v>
      </c>
      <c r="I111" s="363"/>
      <c r="J111" s="130">
        <v>26</v>
      </c>
      <c r="K111" s="363" t="s">
        <v>596</v>
      </c>
      <c r="L111" s="363"/>
    </row>
    <row r="112" spans="1:12" ht="23.25" customHeight="1">
      <c r="A112" s="130">
        <v>140</v>
      </c>
      <c r="B112" s="363" t="s">
        <v>354</v>
      </c>
      <c r="C112" s="363"/>
      <c r="D112" s="130">
        <v>277</v>
      </c>
      <c r="E112" s="363" t="s">
        <v>597</v>
      </c>
      <c r="F112" s="363"/>
      <c r="G112" s="130">
        <v>686</v>
      </c>
      <c r="H112" s="363" t="s">
        <v>165</v>
      </c>
      <c r="I112" s="363"/>
      <c r="J112" s="130">
        <v>96</v>
      </c>
      <c r="K112" s="367" t="s">
        <v>171</v>
      </c>
      <c r="L112" s="367"/>
    </row>
    <row r="113" spans="1:12" ht="23.25" customHeight="1">
      <c r="A113" s="130">
        <v>509</v>
      </c>
      <c r="B113" s="363" t="s">
        <v>164</v>
      </c>
      <c r="C113" s="363"/>
      <c r="D113" s="130">
        <v>374</v>
      </c>
      <c r="E113" s="363" t="s">
        <v>599</v>
      </c>
      <c r="F113" s="363"/>
      <c r="G113" s="130">
        <v>806</v>
      </c>
      <c r="H113" s="367" t="s">
        <v>598</v>
      </c>
      <c r="I113" s="367"/>
      <c r="J113" s="130">
        <v>296</v>
      </c>
      <c r="K113" s="367" t="s">
        <v>169</v>
      </c>
      <c r="L113" s="367"/>
    </row>
    <row r="114" spans="1:12" ht="23.25" customHeight="1">
      <c r="A114" s="130">
        <v>597</v>
      </c>
      <c r="B114" s="363" t="s">
        <v>166</v>
      </c>
      <c r="C114" s="363"/>
      <c r="D114" s="130">
        <v>413</v>
      </c>
      <c r="E114" s="363" t="s">
        <v>600</v>
      </c>
      <c r="F114" s="363"/>
      <c r="H114" s="367" t="s">
        <v>1027</v>
      </c>
      <c r="I114" s="367"/>
      <c r="J114" s="130">
        <v>2156</v>
      </c>
      <c r="K114" s="367" t="s">
        <v>176</v>
      </c>
      <c r="L114" s="367"/>
    </row>
    <row r="115" spans="1:12" ht="23.25" customHeight="1">
      <c r="A115" s="130"/>
      <c r="B115" s="120"/>
      <c r="C115" s="121"/>
      <c r="D115" s="130">
        <v>738</v>
      </c>
      <c r="E115" s="373" t="s">
        <v>601</v>
      </c>
      <c r="F115" s="374"/>
      <c r="G115" s="130">
        <v>2156</v>
      </c>
      <c r="H115" s="122" t="s">
        <v>602</v>
      </c>
      <c r="J115" s="130">
        <v>2156</v>
      </c>
      <c r="K115" s="122" t="s">
        <v>175</v>
      </c>
      <c r="L115" s="123"/>
    </row>
    <row r="116" spans="1:12" ht="23.25" customHeight="1">
      <c r="A116" s="130"/>
      <c r="B116" s="120"/>
      <c r="C116" s="121"/>
      <c r="D116" s="130">
        <v>782</v>
      </c>
      <c r="E116" s="122" t="s">
        <v>168</v>
      </c>
      <c r="F116" s="123"/>
    </row>
    <row r="117" spans="1:12" ht="23.25" customHeight="1">
      <c r="A117" s="151">
        <f>A118+A119+A120</f>
        <v>3885</v>
      </c>
      <c r="B117" s="372" t="s">
        <v>14</v>
      </c>
      <c r="C117" s="372"/>
      <c r="D117" s="151">
        <f>D118+D119+D120</f>
        <v>6468</v>
      </c>
      <c r="E117" s="372" t="s">
        <v>363</v>
      </c>
      <c r="F117" s="372"/>
      <c r="G117" s="151">
        <f>G118+G119+G120</f>
        <v>3913</v>
      </c>
      <c r="H117" s="372" t="s">
        <v>401</v>
      </c>
      <c r="I117" s="372"/>
      <c r="J117" s="151">
        <f>J118+J119+J120</f>
        <v>6468</v>
      </c>
      <c r="K117" s="372" t="s">
        <v>365</v>
      </c>
      <c r="L117" s="372"/>
    </row>
    <row r="118" spans="1:12" ht="23.25" customHeight="1">
      <c r="A118" s="130">
        <v>19</v>
      </c>
      <c r="B118" s="363" t="s">
        <v>172</v>
      </c>
      <c r="C118" s="363"/>
      <c r="D118" s="130">
        <v>2156</v>
      </c>
      <c r="E118" s="363" t="s">
        <v>603</v>
      </c>
      <c r="F118" s="363"/>
      <c r="G118" s="130">
        <v>736</v>
      </c>
      <c r="H118" s="363" t="s">
        <v>604</v>
      </c>
      <c r="I118" s="363"/>
      <c r="J118" s="130">
        <v>2156</v>
      </c>
      <c r="K118" s="363" t="s">
        <v>605</v>
      </c>
      <c r="L118" s="363"/>
    </row>
    <row r="119" spans="1:12" ht="23.25">
      <c r="A119" s="130">
        <v>1710</v>
      </c>
      <c r="B119" s="367" t="s">
        <v>606</v>
      </c>
      <c r="C119" s="367"/>
      <c r="D119" s="130">
        <v>2156</v>
      </c>
      <c r="E119" s="363" t="s">
        <v>607</v>
      </c>
      <c r="F119" s="363"/>
      <c r="G119" s="130">
        <v>1021</v>
      </c>
      <c r="H119" s="367" t="s">
        <v>608</v>
      </c>
      <c r="I119" s="367"/>
      <c r="J119" s="130">
        <v>2156</v>
      </c>
      <c r="K119" s="367" t="s">
        <v>609</v>
      </c>
      <c r="L119" s="367"/>
    </row>
    <row r="120" spans="1:12" ht="23.25">
      <c r="A120" s="130">
        <v>2156</v>
      </c>
      <c r="B120" s="367" t="s">
        <v>174</v>
      </c>
      <c r="C120" s="367"/>
      <c r="D120" s="130">
        <v>2156</v>
      </c>
      <c r="E120" s="363" t="s">
        <v>610</v>
      </c>
      <c r="F120" s="363"/>
      <c r="G120" s="130">
        <v>2156</v>
      </c>
      <c r="H120" s="379" t="s">
        <v>611</v>
      </c>
      <c r="I120" s="379"/>
      <c r="J120" s="130">
        <v>2156</v>
      </c>
      <c r="K120" s="367" t="s">
        <v>612</v>
      </c>
      <c r="L120" s="367"/>
    </row>
    <row r="121" spans="1:12" ht="23.25">
      <c r="A121" s="280">
        <v>2156</v>
      </c>
      <c r="B121" s="380" t="s">
        <v>613</v>
      </c>
      <c r="C121" s="380"/>
      <c r="D121" s="130"/>
      <c r="E121" s="363"/>
      <c r="F121" s="363"/>
      <c r="G121" s="130">
        <v>2156</v>
      </c>
      <c r="H121" s="367" t="s">
        <v>614</v>
      </c>
      <c r="I121" s="367"/>
      <c r="J121" s="130">
        <v>2156</v>
      </c>
      <c r="K121" s="367" t="s">
        <v>615</v>
      </c>
      <c r="L121" s="367"/>
    </row>
    <row r="122" spans="1:12" ht="23.25">
      <c r="A122" s="130"/>
      <c r="B122" s="122"/>
      <c r="C122" s="123"/>
      <c r="D122" s="130"/>
      <c r="E122" s="122"/>
      <c r="F122" s="123"/>
    </row>
    <row r="123" spans="1:12" ht="23.25">
      <c r="A123" s="151">
        <f>A124+A125+A126</f>
        <v>491</v>
      </c>
      <c r="B123" s="372" t="s">
        <v>413</v>
      </c>
      <c r="C123" s="372"/>
      <c r="D123" s="151">
        <f>D124+D125+D126</f>
        <v>6468</v>
      </c>
      <c r="E123" s="372" t="s">
        <v>392</v>
      </c>
      <c r="F123" s="372"/>
      <c r="G123" s="151">
        <f>G124+G125+G126</f>
        <v>6468</v>
      </c>
      <c r="H123" s="370" t="s">
        <v>377</v>
      </c>
      <c r="I123" s="371"/>
      <c r="J123" s="151">
        <f>J124+J125+J126</f>
        <v>6468</v>
      </c>
      <c r="K123" s="372" t="s">
        <v>402</v>
      </c>
      <c r="L123" s="372"/>
    </row>
    <row r="124" spans="1:12" ht="23.25">
      <c r="A124" s="7">
        <v>60</v>
      </c>
      <c r="B124" s="365" t="s">
        <v>170</v>
      </c>
      <c r="C124" s="366"/>
      <c r="D124" s="7">
        <v>2156</v>
      </c>
      <c r="E124" s="367" t="s">
        <v>616</v>
      </c>
      <c r="F124" s="367"/>
      <c r="G124" s="130">
        <v>2156</v>
      </c>
      <c r="H124" s="122" t="s">
        <v>617</v>
      </c>
      <c r="I124" s="123"/>
      <c r="J124" s="7">
        <v>2156</v>
      </c>
      <c r="K124" s="363" t="s">
        <v>177</v>
      </c>
      <c r="L124" s="363"/>
    </row>
    <row r="125" spans="1:12" ht="23.25">
      <c r="A125" s="7">
        <v>107</v>
      </c>
      <c r="B125" s="365" t="s">
        <v>173</v>
      </c>
      <c r="C125" s="366"/>
      <c r="D125" s="7">
        <v>2156</v>
      </c>
      <c r="E125" s="367" t="s">
        <v>618</v>
      </c>
      <c r="F125" s="367"/>
      <c r="G125" s="130">
        <v>2156</v>
      </c>
      <c r="H125" s="122" t="s">
        <v>619</v>
      </c>
      <c r="I125" s="123"/>
      <c r="J125" s="7">
        <v>2156</v>
      </c>
      <c r="K125" s="367" t="s">
        <v>620</v>
      </c>
      <c r="L125" s="367"/>
    </row>
    <row r="126" spans="1:12" ht="23.25">
      <c r="A126" s="7">
        <v>324</v>
      </c>
      <c r="B126" s="365" t="s">
        <v>621</v>
      </c>
      <c r="C126" s="366"/>
      <c r="D126" s="7">
        <v>2156</v>
      </c>
      <c r="E126" s="367" t="s">
        <v>622</v>
      </c>
      <c r="F126" s="367"/>
      <c r="G126" s="130">
        <v>2156</v>
      </c>
      <c r="H126" s="122" t="s">
        <v>623</v>
      </c>
      <c r="I126" s="123"/>
      <c r="J126" s="7">
        <v>2156</v>
      </c>
      <c r="K126" s="367" t="s">
        <v>624</v>
      </c>
      <c r="L126" s="367"/>
    </row>
    <row r="127" spans="1:12" ht="23.25">
      <c r="A127" s="7">
        <v>1265</v>
      </c>
      <c r="B127" s="367" t="s">
        <v>625</v>
      </c>
      <c r="C127" s="367"/>
      <c r="D127" s="7"/>
      <c r="E127" s="367"/>
      <c r="F127" s="367"/>
      <c r="G127" s="7"/>
      <c r="H127" s="122"/>
      <c r="I127" s="123"/>
      <c r="J127" s="280">
        <v>2156</v>
      </c>
      <c r="K127" s="380" t="s">
        <v>179</v>
      </c>
      <c r="L127" s="380"/>
    </row>
    <row r="128" spans="1:12" ht="23.25">
      <c r="A128" s="151">
        <f>A129+A130+A131</f>
        <v>6468</v>
      </c>
      <c r="B128" s="372" t="s">
        <v>21</v>
      </c>
      <c r="C128" s="372"/>
      <c r="D128" s="151">
        <f>D129+D130+D131</f>
        <v>337</v>
      </c>
      <c r="E128" s="372" t="s">
        <v>414</v>
      </c>
      <c r="F128" s="372"/>
      <c r="G128" s="151">
        <f>G129+G130+G131</f>
        <v>1166</v>
      </c>
      <c r="H128" s="372" t="s">
        <v>75</v>
      </c>
      <c r="I128" s="372"/>
      <c r="J128" s="151">
        <f>J129+J130+J131</f>
        <v>950</v>
      </c>
      <c r="K128" s="372" t="s">
        <v>403</v>
      </c>
      <c r="L128" s="372"/>
    </row>
    <row r="129" spans="1:12" ht="23.25">
      <c r="A129" s="130">
        <v>2156</v>
      </c>
      <c r="B129" s="367" t="s">
        <v>631</v>
      </c>
      <c r="C129" s="367"/>
      <c r="D129" s="130">
        <v>91</v>
      </c>
      <c r="E129" s="373" t="s">
        <v>627</v>
      </c>
      <c r="F129" s="374"/>
      <c r="G129" s="130">
        <v>179</v>
      </c>
      <c r="H129" s="122" t="s">
        <v>181</v>
      </c>
      <c r="I129" s="123"/>
      <c r="J129" s="130">
        <v>52</v>
      </c>
      <c r="K129" s="363" t="s">
        <v>628</v>
      </c>
      <c r="L129" s="363"/>
    </row>
    <row r="130" spans="1:12" ht="23.25">
      <c r="A130" s="130">
        <v>2156</v>
      </c>
      <c r="B130" s="367" t="s">
        <v>180</v>
      </c>
      <c r="C130" s="367"/>
      <c r="D130" s="130">
        <v>116</v>
      </c>
      <c r="E130" s="365" t="s">
        <v>629</v>
      </c>
      <c r="F130" s="366"/>
      <c r="G130" s="130">
        <v>487</v>
      </c>
      <c r="H130" s="122" t="s">
        <v>184</v>
      </c>
      <c r="I130" s="123"/>
      <c r="J130" s="130">
        <v>66</v>
      </c>
      <c r="K130" s="367" t="s">
        <v>630</v>
      </c>
      <c r="L130" s="367"/>
    </row>
    <row r="131" spans="1:12" ht="23.25">
      <c r="A131" s="130">
        <v>2156</v>
      </c>
      <c r="B131" s="379" t="s">
        <v>626</v>
      </c>
      <c r="C131" s="379"/>
      <c r="D131" s="130">
        <v>130</v>
      </c>
      <c r="E131" s="365" t="s">
        <v>632</v>
      </c>
      <c r="F131" s="366"/>
      <c r="G131" s="130">
        <v>500</v>
      </c>
      <c r="H131" s="122" t="s">
        <v>633</v>
      </c>
      <c r="I131" s="123"/>
      <c r="J131" s="130">
        <v>832</v>
      </c>
      <c r="K131" s="367" t="s">
        <v>634</v>
      </c>
      <c r="L131" s="367"/>
    </row>
    <row r="132" spans="1:12" ht="23.25">
      <c r="A132" s="130">
        <v>2156</v>
      </c>
      <c r="B132" s="379" t="s">
        <v>178</v>
      </c>
      <c r="C132" s="379"/>
      <c r="E132" s="363"/>
      <c r="F132" s="363"/>
      <c r="G132" s="130">
        <v>934</v>
      </c>
      <c r="H132" s="122" t="s">
        <v>635</v>
      </c>
      <c r="I132" s="123"/>
      <c r="J132" s="130">
        <v>1111</v>
      </c>
      <c r="K132" s="367" t="s">
        <v>636</v>
      </c>
      <c r="L132" s="367"/>
    </row>
    <row r="133" spans="1:12" ht="23.25">
      <c r="A133" s="156"/>
      <c r="B133" s="157"/>
      <c r="C133" s="157"/>
      <c r="E133" s="158"/>
      <c r="F133" s="158"/>
      <c r="G133" s="130"/>
      <c r="H133" s="368"/>
      <c r="I133" s="369"/>
      <c r="J133" s="130">
        <v>1351</v>
      </c>
      <c r="K133" s="365" t="s">
        <v>637</v>
      </c>
      <c r="L133" s="366"/>
    </row>
    <row r="134" spans="1:12" ht="23.25">
      <c r="A134" s="156"/>
      <c r="B134" s="157"/>
      <c r="C134" s="157"/>
      <c r="E134" s="158"/>
      <c r="F134" s="158"/>
      <c r="G134" s="130"/>
      <c r="H134" s="363"/>
      <c r="I134" s="363"/>
      <c r="J134" s="130">
        <v>2156</v>
      </c>
      <c r="K134" s="365" t="s">
        <v>638</v>
      </c>
      <c r="L134" s="366"/>
    </row>
    <row r="135" spans="1:12" ht="23.25">
      <c r="A135" s="151">
        <f>A136+A137+A138</f>
        <v>680</v>
      </c>
      <c r="B135" s="372" t="s">
        <v>230</v>
      </c>
      <c r="C135" s="372"/>
      <c r="D135" s="151">
        <f>D136+D137+D138</f>
        <v>6468</v>
      </c>
      <c r="E135" s="372" t="s">
        <v>386</v>
      </c>
      <c r="F135" s="372"/>
      <c r="G135" s="151">
        <f>G136+G137+G138</f>
        <v>6468</v>
      </c>
      <c r="H135" s="370" t="s">
        <v>15</v>
      </c>
      <c r="I135" s="371"/>
      <c r="J135" s="151">
        <f>J136+J137+J138</f>
        <v>339</v>
      </c>
      <c r="K135" s="372" t="s">
        <v>416</v>
      </c>
      <c r="L135" s="372"/>
    </row>
    <row r="136" spans="1:12" ht="23.25">
      <c r="A136" s="7">
        <v>150</v>
      </c>
      <c r="B136" s="367" t="s">
        <v>182</v>
      </c>
      <c r="C136" s="367"/>
      <c r="D136" s="130">
        <v>2156</v>
      </c>
      <c r="E136" s="363" t="s">
        <v>639</v>
      </c>
      <c r="F136" s="363"/>
      <c r="G136" s="130">
        <v>2156</v>
      </c>
      <c r="H136" s="363" t="s">
        <v>183</v>
      </c>
      <c r="I136" s="363"/>
      <c r="J136" s="130">
        <v>20</v>
      </c>
      <c r="K136" s="363" t="s">
        <v>640</v>
      </c>
      <c r="L136" s="363"/>
    </row>
    <row r="137" spans="1:12" ht="23.25">
      <c r="A137" s="7">
        <v>202</v>
      </c>
      <c r="B137" s="367" t="s">
        <v>641</v>
      </c>
      <c r="C137" s="367"/>
      <c r="D137" s="130">
        <v>2156</v>
      </c>
      <c r="E137" s="363" t="s">
        <v>185</v>
      </c>
      <c r="F137" s="363"/>
      <c r="G137" s="130">
        <v>2156</v>
      </c>
      <c r="H137" s="363" t="s">
        <v>642</v>
      </c>
      <c r="I137" s="363"/>
      <c r="J137" s="130">
        <v>75</v>
      </c>
      <c r="K137" s="367" t="s">
        <v>643</v>
      </c>
      <c r="L137" s="367"/>
    </row>
    <row r="138" spans="1:12" ht="23.25">
      <c r="A138" s="7">
        <v>328</v>
      </c>
      <c r="B138" s="367" t="s">
        <v>644</v>
      </c>
      <c r="C138" s="367"/>
      <c r="D138" s="130">
        <v>2156</v>
      </c>
      <c r="E138" s="367" t="s">
        <v>645</v>
      </c>
      <c r="F138" s="367"/>
      <c r="G138" s="130">
        <v>2156</v>
      </c>
      <c r="H138" s="363" t="s">
        <v>646</v>
      </c>
      <c r="I138" s="363"/>
      <c r="J138" s="130">
        <v>244</v>
      </c>
      <c r="K138" s="367" t="s">
        <v>647</v>
      </c>
      <c r="L138" s="367"/>
    </row>
    <row r="139" spans="1:12" ht="23.25">
      <c r="A139" s="7">
        <v>756</v>
      </c>
      <c r="B139" s="367" t="s">
        <v>648</v>
      </c>
      <c r="C139" s="367"/>
      <c r="D139" s="130"/>
      <c r="E139" s="363"/>
      <c r="F139" s="363"/>
      <c r="G139" s="130"/>
      <c r="H139" s="363"/>
      <c r="I139" s="363"/>
      <c r="J139" s="130">
        <v>377</v>
      </c>
      <c r="K139" s="367" t="s">
        <v>649</v>
      </c>
      <c r="L139" s="367"/>
    </row>
    <row r="140" spans="1:12" ht="23.25">
      <c r="A140" s="7">
        <v>798</v>
      </c>
      <c r="B140" s="365" t="s">
        <v>650</v>
      </c>
      <c r="C140" s="366"/>
      <c r="D140" s="130"/>
      <c r="E140" s="120"/>
      <c r="F140" s="121"/>
      <c r="G140" s="130"/>
      <c r="H140" s="373"/>
      <c r="I140" s="374"/>
      <c r="J140" s="130">
        <v>914</v>
      </c>
      <c r="K140" s="365" t="s">
        <v>651</v>
      </c>
      <c r="L140" s="366"/>
    </row>
    <row r="141" spans="1:12" ht="23.25">
      <c r="A141" s="7">
        <v>1278</v>
      </c>
      <c r="B141" s="365" t="s">
        <v>652</v>
      </c>
      <c r="C141" s="366"/>
      <c r="J141" s="130"/>
      <c r="K141" s="365"/>
      <c r="L141" s="366"/>
    </row>
    <row r="142" spans="1:12" ht="23.25">
      <c r="A142" s="151">
        <f>A143+A144+A145</f>
        <v>4529</v>
      </c>
      <c r="B142" s="372" t="s">
        <v>16</v>
      </c>
      <c r="C142" s="372"/>
      <c r="D142" s="151">
        <f>D143+D144+D145</f>
        <v>5933</v>
      </c>
      <c r="E142" s="372" t="s">
        <v>372</v>
      </c>
      <c r="F142" s="372"/>
      <c r="G142" s="151">
        <f>G143+G144+G145</f>
        <v>5729</v>
      </c>
      <c r="H142" s="372" t="s">
        <v>17</v>
      </c>
      <c r="I142" s="372"/>
      <c r="J142" s="151">
        <f>J143+J144+J145</f>
        <v>5719</v>
      </c>
      <c r="K142" s="370" t="s">
        <v>373</v>
      </c>
      <c r="L142" s="371"/>
    </row>
    <row r="143" spans="1:12" ht="23.25">
      <c r="A143" s="130">
        <v>883</v>
      </c>
      <c r="B143" s="363" t="s">
        <v>653</v>
      </c>
      <c r="C143" s="363"/>
      <c r="D143" s="130">
        <v>1621</v>
      </c>
      <c r="E143" s="363" t="s">
        <v>187</v>
      </c>
      <c r="F143" s="363"/>
      <c r="G143" s="130">
        <v>1417</v>
      </c>
      <c r="H143" s="363" t="s">
        <v>188</v>
      </c>
      <c r="I143" s="363"/>
      <c r="J143" s="130">
        <v>1407</v>
      </c>
      <c r="K143" s="363" t="s">
        <v>189</v>
      </c>
      <c r="L143" s="363"/>
    </row>
    <row r="144" spans="1:12" ht="23.25">
      <c r="A144" s="130">
        <v>1490</v>
      </c>
      <c r="B144" s="363" t="s">
        <v>654</v>
      </c>
      <c r="C144" s="363"/>
      <c r="D144" s="130">
        <v>2156</v>
      </c>
      <c r="E144" s="363" t="s">
        <v>655</v>
      </c>
      <c r="F144" s="363"/>
      <c r="G144" s="130">
        <v>2156</v>
      </c>
      <c r="H144" s="363" t="s">
        <v>190</v>
      </c>
      <c r="I144" s="363"/>
      <c r="J144" s="130">
        <v>2156</v>
      </c>
      <c r="K144" s="363" t="s">
        <v>656</v>
      </c>
      <c r="L144" s="363"/>
    </row>
    <row r="145" spans="1:12" ht="23.25">
      <c r="A145" s="130">
        <v>2156</v>
      </c>
      <c r="B145" s="363" t="s">
        <v>191</v>
      </c>
      <c r="C145" s="363"/>
      <c r="D145" s="130">
        <v>2156</v>
      </c>
      <c r="E145" s="367" t="s">
        <v>657</v>
      </c>
      <c r="F145" s="367"/>
      <c r="G145" s="130">
        <v>2156</v>
      </c>
      <c r="H145" s="363" t="s">
        <v>192</v>
      </c>
      <c r="I145" s="363"/>
      <c r="J145" s="130">
        <v>2156</v>
      </c>
      <c r="K145" s="363" t="s">
        <v>658</v>
      </c>
      <c r="L145" s="363"/>
    </row>
    <row r="146" spans="1:12" ht="23.25">
      <c r="A146" s="130">
        <v>2156</v>
      </c>
      <c r="B146" s="363" t="s">
        <v>186</v>
      </c>
      <c r="C146" s="363"/>
      <c r="D146" s="130"/>
      <c r="E146" s="367"/>
      <c r="F146" s="367"/>
      <c r="G146" s="130"/>
      <c r="H146" s="363"/>
      <c r="I146" s="363"/>
      <c r="J146" s="130"/>
      <c r="K146" s="363"/>
      <c r="L146" s="363"/>
    </row>
    <row r="147" spans="1:12" ht="23.25">
      <c r="A147" s="130">
        <v>2156</v>
      </c>
      <c r="B147" s="373" t="s">
        <v>193</v>
      </c>
      <c r="C147" s="374"/>
      <c r="D147" s="130"/>
      <c r="E147" s="122"/>
      <c r="F147" s="123"/>
      <c r="G147" s="130"/>
      <c r="H147" s="377"/>
      <c r="I147" s="378"/>
      <c r="J147" s="130"/>
      <c r="K147" s="363"/>
      <c r="L147" s="363"/>
    </row>
    <row r="148" spans="1:12" ht="23.25">
      <c r="A148" s="130">
        <v>2156</v>
      </c>
      <c r="B148" s="373" t="s">
        <v>659</v>
      </c>
      <c r="C148" s="374"/>
      <c r="D148" s="130"/>
      <c r="E148" s="377"/>
      <c r="F148" s="378"/>
      <c r="G148" s="130"/>
      <c r="H148" s="373"/>
      <c r="I148" s="374"/>
      <c r="J148" s="130"/>
      <c r="K148" s="363"/>
      <c r="L148" s="363"/>
    </row>
    <row r="149" spans="1:12" ht="23.25">
      <c r="A149" s="151">
        <f>A150+A151+A152</f>
        <v>818</v>
      </c>
      <c r="B149" s="372" t="s">
        <v>19</v>
      </c>
      <c r="C149" s="372"/>
      <c r="D149" s="151">
        <f>D150+D151+D152</f>
        <v>197</v>
      </c>
      <c r="E149" s="370" t="s">
        <v>395</v>
      </c>
      <c r="F149" s="371"/>
      <c r="G149" s="151">
        <f>G150+G151+G152</f>
        <v>175</v>
      </c>
      <c r="H149" s="372" t="s">
        <v>393</v>
      </c>
      <c r="I149" s="372"/>
      <c r="J149" s="151">
        <f>J150+J151+J152</f>
        <v>4036</v>
      </c>
      <c r="K149" s="370" t="s">
        <v>382</v>
      </c>
      <c r="L149" s="371"/>
    </row>
    <row r="150" spans="1:12" ht="23.25">
      <c r="A150" s="130">
        <v>146</v>
      </c>
      <c r="B150" s="367" t="s">
        <v>341</v>
      </c>
      <c r="C150" s="367"/>
      <c r="D150" s="130">
        <v>30</v>
      </c>
      <c r="E150" s="363" t="s">
        <v>195</v>
      </c>
      <c r="F150" s="363"/>
      <c r="G150" s="7">
        <v>24</v>
      </c>
      <c r="H150" s="365" t="s">
        <v>196</v>
      </c>
      <c r="I150" s="366"/>
      <c r="J150" s="130">
        <v>870</v>
      </c>
      <c r="K150" s="363" t="s">
        <v>660</v>
      </c>
      <c r="L150" s="363"/>
    </row>
    <row r="151" spans="1:12" ht="23.25">
      <c r="A151" s="130">
        <v>203</v>
      </c>
      <c r="B151" s="363" t="s">
        <v>661</v>
      </c>
      <c r="C151" s="363"/>
      <c r="D151" s="130">
        <v>47</v>
      </c>
      <c r="E151" s="363" t="s">
        <v>662</v>
      </c>
      <c r="F151" s="363"/>
      <c r="G151" s="7">
        <v>33</v>
      </c>
      <c r="H151" s="365" t="s">
        <v>993</v>
      </c>
      <c r="I151" s="366"/>
      <c r="J151" s="130">
        <v>1010</v>
      </c>
      <c r="K151" s="367" t="s">
        <v>663</v>
      </c>
      <c r="L151" s="367"/>
    </row>
    <row r="152" spans="1:12" ht="23.25">
      <c r="A152" s="130">
        <v>469</v>
      </c>
      <c r="B152" s="363" t="s">
        <v>664</v>
      </c>
      <c r="C152" s="363"/>
      <c r="D152" s="130">
        <v>120</v>
      </c>
      <c r="E152" s="363" t="s">
        <v>665</v>
      </c>
      <c r="F152" s="363"/>
      <c r="G152" s="7">
        <v>118</v>
      </c>
      <c r="H152" s="365" t="s">
        <v>194</v>
      </c>
      <c r="I152" s="366"/>
      <c r="J152" s="130">
        <v>2156</v>
      </c>
      <c r="K152" s="367" t="s">
        <v>666</v>
      </c>
      <c r="L152" s="367"/>
    </row>
    <row r="153" spans="1:12" ht="23.25">
      <c r="A153" s="130">
        <v>475</v>
      </c>
      <c r="B153" s="363" t="s">
        <v>667</v>
      </c>
      <c r="C153" s="363"/>
      <c r="D153" s="130">
        <v>184</v>
      </c>
      <c r="E153" s="363" t="s">
        <v>197</v>
      </c>
      <c r="F153" s="363"/>
      <c r="G153" s="7">
        <v>149</v>
      </c>
      <c r="H153" s="367" t="s">
        <v>668</v>
      </c>
      <c r="I153" s="367"/>
      <c r="J153" s="130"/>
      <c r="K153" s="367"/>
      <c r="L153" s="367"/>
    </row>
    <row r="154" spans="1:12" ht="23.25">
      <c r="A154" s="130">
        <v>682</v>
      </c>
      <c r="B154" s="373" t="s">
        <v>167</v>
      </c>
      <c r="C154" s="374"/>
      <c r="D154" s="130">
        <v>578</v>
      </c>
      <c r="E154" s="373" t="s">
        <v>669</v>
      </c>
      <c r="F154" s="374"/>
      <c r="G154" s="7">
        <v>165</v>
      </c>
      <c r="H154" s="122" t="s">
        <v>199</v>
      </c>
      <c r="I154" s="123"/>
      <c r="J154" s="130"/>
      <c r="K154" s="368"/>
      <c r="L154" s="369"/>
    </row>
    <row r="155" spans="1:12" ht="23.25">
      <c r="A155" s="130">
        <v>725</v>
      </c>
      <c r="B155" s="373" t="s">
        <v>670</v>
      </c>
      <c r="C155" s="374"/>
      <c r="D155" s="130">
        <v>679</v>
      </c>
      <c r="E155" s="373" t="s">
        <v>198</v>
      </c>
      <c r="F155" s="374"/>
      <c r="G155" s="7">
        <v>279</v>
      </c>
      <c r="H155" s="122" t="s">
        <v>200</v>
      </c>
      <c r="I155" s="123"/>
      <c r="J155" s="130"/>
      <c r="K155" s="375"/>
      <c r="L155" s="376"/>
    </row>
    <row r="156" spans="1:12" ht="23.25">
      <c r="A156" s="151">
        <f>A157+A158+A159</f>
        <v>675</v>
      </c>
      <c r="B156" s="370" t="s">
        <v>404</v>
      </c>
      <c r="C156" s="371"/>
      <c r="D156" s="151">
        <f>D157+D158+D159</f>
        <v>6468</v>
      </c>
      <c r="E156" s="370" t="s">
        <v>418</v>
      </c>
      <c r="F156" s="371"/>
      <c r="G156" s="151">
        <f>G157+G158+G159</f>
        <v>6468</v>
      </c>
      <c r="H156" s="370" t="s">
        <v>378</v>
      </c>
      <c r="I156" s="371"/>
      <c r="J156" s="151">
        <f>J157+J158+J159</f>
        <v>6468</v>
      </c>
      <c r="K156" s="372" t="s">
        <v>388</v>
      </c>
      <c r="L156" s="372"/>
    </row>
    <row r="157" spans="1:12" ht="23.25">
      <c r="A157" s="130">
        <v>168</v>
      </c>
      <c r="B157" s="363" t="s">
        <v>671</v>
      </c>
      <c r="C157" s="363"/>
      <c r="D157" s="130">
        <v>2156</v>
      </c>
      <c r="E157" s="363" t="s">
        <v>672</v>
      </c>
      <c r="F157" s="363"/>
      <c r="G157" s="130">
        <v>2156</v>
      </c>
      <c r="H157" s="122" t="s">
        <v>673</v>
      </c>
      <c r="I157" s="123"/>
      <c r="J157" s="7">
        <v>2156</v>
      </c>
      <c r="K157" s="367" t="s">
        <v>682</v>
      </c>
      <c r="L157" s="367"/>
    </row>
    <row r="158" spans="1:12" ht="23.25">
      <c r="A158" s="130">
        <v>205</v>
      </c>
      <c r="B158" s="363" t="s">
        <v>675</v>
      </c>
      <c r="C158" s="363"/>
      <c r="D158" s="7">
        <v>2156</v>
      </c>
      <c r="E158" s="367" t="s">
        <v>676</v>
      </c>
      <c r="F158" s="367"/>
      <c r="G158" s="130">
        <v>2156</v>
      </c>
      <c r="H158" s="122" t="s">
        <v>677</v>
      </c>
      <c r="I158" s="123"/>
      <c r="J158" s="7">
        <v>2156</v>
      </c>
      <c r="K158" s="367" t="s">
        <v>674</v>
      </c>
      <c r="L158" s="367"/>
    </row>
    <row r="159" spans="1:12" ht="23.25">
      <c r="A159" s="130">
        <v>302</v>
      </c>
      <c r="B159" s="363" t="s">
        <v>679</v>
      </c>
      <c r="C159" s="363"/>
      <c r="D159" s="130">
        <v>2156</v>
      </c>
      <c r="E159" s="363" t="s">
        <v>680</v>
      </c>
      <c r="F159" s="363"/>
      <c r="G159" s="130">
        <v>2156</v>
      </c>
      <c r="H159" s="122" t="s">
        <v>681</v>
      </c>
      <c r="I159" s="123"/>
      <c r="J159" s="7">
        <v>2156</v>
      </c>
      <c r="K159" s="367" t="s">
        <v>678</v>
      </c>
      <c r="L159" s="367"/>
    </row>
    <row r="160" spans="1:12" ht="23.25">
      <c r="A160" s="130">
        <v>499</v>
      </c>
      <c r="B160" s="363" t="s">
        <v>683</v>
      </c>
      <c r="C160" s="363"/>
      <c r="D160" s="130">
        <v>2156</v>
      </c>
      <c r="E160" s="363" t="s">
        <v>684</v>
      </c>
      <c r="F160" s="363"/>
      <c r="G160" s="130"/>
      <c r="H160" s="122"/>
      <c r="I160" s="123"/>
      <c r="J160" s="7"/>
      <c r="K160" s="364"/>
      <c r="L160" s="364"/>
    </row>
    <row r="161" spans="1:12" ht="23.25">
      <c r="A161" s="151">
        <f>A162+A163+A164</f>
        <v>4606</v>
      </c>
      <c r="B161" s="370" t="s">
        <v>389</v>
      </c>
      <c r="C161" s="371"/>
      <c r="D161" s="151">
        <f>D162+D163+D164</f>
        <v>4835</v>
      </c>
      <c r="E161" s="119" t="s">
        <v>201</v>
      </c>
      <c r="F161" s="119"/>
      <c r="G161" s="151">
        <f>G162+G163+G164</f>
        <v>6468</v>
      </c>
      <c r="H161" s="370" t="s">
        <v>420</v>
      </c>
      <c r="I161" s="371"/>
      <c r="J161" s="151">
        <f>J162+J163+J164</f>
        <v>2426</v>
      </c>
      <c r="K161" s="372" t="s">
        <v>422</v>
      </c>
      <c r="L161" s="372"/>
    </row>
    <row r="162" spans="1:12" ht="23.25">
      <c r="A162" s="7">
        <v>294</v>
      </c>
      <c r="B162" s="365" t="s">
        <v>685</v>
      </c>
      <c r="C162" s="366"/>
      <c r="D162" s="7">
        <v>1260</v>
      </c>
      <c r="E162" s="365" t="s">
        <v>686</v>
      </c>
      <c r="F162" s="366"/>
      <c r="G162" s="7">
        <v>2156</v>
      </c>
      <c r="H162" s="365" t="s">
        <v>687</v>
      </c>
      <c r="I162" s="366"/>
      <c r="J162" s="7">
        <v>541</v>
      </c>
      <c r="K162" s="367" t="s">
        <v>688</v>
      </c>
      <c r="L162" s="367"/>
    </row>
    <row r="163" spans="1:12" ht="23.25">
      <c r="A163" s="7">
        <v>2156</v>
      </c>
      <c r="B163" s="365" t="s">
        <v>689</v>
      </c>
      <c r="C163" s="366"/>
      <c r="D163" s="7">
        <v>1753</v>
      </c>
      <c r="E163" s="365" t="s">
        <v>690</v>
      </c>
      <c r="F163" s="366"/>
      <c r="G163" s="7">
        <v>2156</v>
      </c>
      <c r="H163" s="365" t="s">
        <v>691</v>
      </c>
      <c r="I163" s="366"/>
      <c r="J163" s="7">
        <v>684</v>
      </c>
      <c r="K163" s="367" t="s">
        <v>202</v>
      </c>
      <c r="L163" s="367"/>
    </row>
    <row r="164" spans="1:12" ht="23.25">
      <c r="A164" s="7">
        <v>2156</v>
      </c>
      <c r="B164" s="365" t="s">
        <v>692</v>
      </c>
      <c r="C164" s="366"/>
      <c r="D164" s="7">
        <v>1822</v>
      </c>
      <c r="E164" s="365" t="s">
        <v>203</v>
      </c>
      <c r="F164" s="366"/>
      <c r="G164" s="7">
        <v>2156</v>
      </c>
      <c r="H164" s="365" t="s">
        <v>693</v>
      </c>
      <c r="I164" s="366"/>
      <c r="J164" s="7">
        <v>1201</v>
      </c>
      <c r="K164" s="367" t="s">
        <v>205</v>
      </c>
      <c r="L164" s="367"/>
    </row>
    <row r="165" spans="1:12" ht="23.25">
      <c r="A165" s="7"/>
      <c r="B165" s="368"/>
      <c r="C165" s="369"/>
      <c r="D165" s="7">
        <v>2156</v>
      </c>
      <c r="E165" s="365" t="s">
        <v>694</v>
      </c>
      <c r="F165" s="366"/>
      <c r="G165" s="7">
        <v>2156</v>
      </c>
      <c r="H165" s="365" t="s">
        <v>695</v>
      </c>
      <c r="I165" s="366"/>
      <c r="J165" s="7">
        <v>2156</v>
      </c>
      <c r="K165" s="364" t="s">
        <v>696</v>
      </c>
      <c r="L165" s="364"/>
    </row>
  </sheetData>
  <mergeCells count="519">
    <mergeCell ref="K59:L59"/>
    <mergeCell ref="K51:L51"/>
    <mergeCell ref="K52:L52"/>
    <mergeCell ref="K53:L53"/>
    <mergeCell ref="K60:L60"/>
    <mergeCell ref="K75:L75"/>
    <mergeCell ref="K69:L69"/>
    <mergeCell ref="K71:L71"/>
    <mergeCell ref="K57:L57"/>
    <mergeCell ref="B82:C82"/>
    <mergeCell ref="B90:C90"/>
    <mergeCell ref="B87:C87"/>
    <mergeCell ref="B88:C88"/>
    <mergeCell ref="B89:C89"/>
    <mergeCell ref="B86:C86"/>
    <mergeCell ref="K62:L62"/>
    <mergeCell ref="K64:L64"/>
    <mergeCell ref="K61:L61"/>
    <mergeCell ref="K73:L73"/>
    <mergeCell ref="K72:L72"/>
    <mergeCell ref="K77:L77"/>
    <mergeCell ref="K74:L74"/>
    <mergeCell ref="E62:F62"/>
    <mergeCell ref="H62:I62"/>
    <mergeCell ref="E64:F64"/>
    <mergeCell ref="H64:I64"/>
    <mergeCell ref="E65:F65"/>
    <mergeCell ref="H65:I65"/>
    <mergeCell ref="E66:F66"/>
    <mergeCell ref="H66:I66"/>
    <mergeCell ref="E67:F67"/>
    <mergeCell ref="H67:I67"/>
    <mergeCell ref="H68:I68"/>
    <mergeCell ref="E10:F10"/>
    <mergeCell ref="E11:F11"/>
    <mergeCell ref="E12:F12"/>
    <mergeCell ref="E13:F13"/>
    <mergeCell ref="B20:C20"/>
    <mergeCell ref="B17:C17"/>
    <mergeCell ref="B18:C18"/>
    <mergeCell ref="E20:F20"/>
    <mergeCell ref="E21:F21"/>
    <mergeCell ref="E17:F17"/>
    <mergeCell ref="E18:F18"/>
    <mergeCell ref="E19:F19"/>
    <mergeCell ref="B15:C15"/>
    <mergeCell ref="B3:C3"/>
    <mergeCell ref="B4:C4"/>
    <mergeCell ref="B5:C5"/>
    <mergeCell ref="B6:C6"/>
    <mergeCell ref="B7:C7"/>
    <mergeCell ref="B76:C76"/>
    <mergeCell ref="B77:C77"/>
    <mergeCell ref="B10:C10"/>
    <mergeCell ref="B11:C11"/>
    <mergeCell ref="B12:C12"/>
    <mergeCell ref="B13:C13"/>
    <mergeCell ref="B14:C14"/>
    <mergeCell ref="B19:C19"/>
    <mergeCell ref="B70:C70"/>
    <mergeCell ref="B66:C66"/>
    <mergeCell ref="B64:C64"/>
    <mergeCell ref="B65:C65"/>
    <mergeCell ref="B67:C67"/>
    <mergeCell ref="B68:C68"/>
    <mergeCell ref="B30:C30"/>
    <mergeCell ref="B31:C31"/>
    <mergeCell ref="B32:C32"/>
    <mergeCell ref="B45:C45"/>
    <mergeCell ref="B40:C40"/>
    <mergeCell ref="E3:F3"/>
    <mergeCell ref="K3:L3"/>
    <mergeCell ref="K4:L4"/>
    <mergeCell ref="K5:L5"/>
    <mergeCell ref="K6:L6"/>
    <mergeCell ref="K7:L7"/>
    <mergeCell ref="E4:F4"/>
    <mergeCell ref="E5:F5"/>
    <mergeCell ref="E6:F6"/>
    <mergeCell ref="E7:F7"/>
    <mergeCell ref="H13:I13"/>
    <mergeCell ref="H10:I10"/>
    <mergeCell ref="H11:I11"/>
    <mergeCell ref="H12:I12"/>
    <mergeCell ref="K13:L13"/>
    <mergeCell ref="K10:L10"/>
    <mergeCell ref="K11:L11"/>
    <mergeCell ref="K12:L12"/>
    <mergeCell ref="H3:I3"/>
    <mergeCell ref="H4:I4"/>
    <mergeCell ref="H5:I5"/>
    <mergeCell ref="H6:I6"/>
    <mergeCell ref="H7:I7"/>
    <mergeCell ref="K25:L25"/>
    <mergeCell ref="K23:L23"/>
    <mergeCell ref="K24:L24"/>
    <mergeCell ref="H19:I19"/>
    <mergeCell ref="H20:I20"/>
    <mergeCell ref="H21:I21"/>
    <mergeCell ref="H25:I25"/>
    <mergeCell ref="H23:I23"/>
    <mergeCell ref="H24:I24"/>
    <mergeCell ref="K33:L33"/>
    <mergeCell ref="K34:L34"/>
    <mergeCell ref="H40:I40"/>
    <mergeCell ref="E34:F34"/>
    <mergeCell ref="E31:F31"/>
    <mergeCell ref="H38:I38"/>
    <mergeCell ref="H39:I39"/>
    <mergeCell ref="K30:L30"/>
    <mergeCell ref="K31:L31"/>
    <mergeCell ref="K32:L32"/>
    <mergeCell ref="H37:I37"/>
    <mergeCell ref="H32:I32"/>
    <mergeCell ref="H33:I33"/>
    <mergeCell ref="H34:I34"/>
    <mergeCell ref="H30:I30"/>
    <mergeCell ref="H31:I31"/>
    <mergeCell ref="E32:F32"/>
    <mergeCell ref="E33:F33"/>
    <mergeCell ref="H35:I35"/>
    <mergeCell ref="H36:I36"/>
    <mergeCell ref="E30:F30"/>
    <mergeCell ref="K37:L37"/>
    <mergeCell ref="K38:L38"/>
    <mergeCell ref="H46:I46"/>
    <mergeCell ref="H47:I47"/>
    <mergeCell ref="H48:I48"/>
    <mergeCell ref="H49:I49"/>
    <mergeCell ref="E42:F42"/>
    <mergeCell ref="E51:F51"/>
    <mergeCell ref="K39:L39"/>
    <mergeCell ref="K46:L46"/>
    <mergeCell ref="K47:L47"/>
    <mergeCell ref="K48:L48"/>
    <mergeCell ref="K49:L49"/>
    <mergeCell ref="K40:L40"/>
    <mergeCell ref="K45:L45"/>
    <mergeCell ref="K42:L42"/>
    <mergeCell ref="K44:L44"/>
    <mergeCell ref="K41:L41"/>
    <mergeCell ref="E49:F49"/>
    <mergeCell ref="H44:I44"/>
    <mergeCell ref="H45:I45"/>
    <mergeCell ref="E50:F50"/>
    <mergeCell ref="E46:F46"/>
    <mergeCell ref="E47:F47"/>
    <mergeCell ref="B23:C23"/>
    <mergeCell ref="B24:C24"/>
    <mergeCell ref="B25:C25"/>
    <mergeCell ref="B26:C26"/>
    <mergeCell ref="B27:C27"/>
    <mergeCell ref="E27:F27"/>
    <mergeCell ref="E38:F38"/>
    <mergeCell ref="E39:F39"/>
    <mergeCell ref="E40:F40"/>
    <mergeCell ref="E26:F26"/>
    <mergeCell ref="B33:C33"/>
    <mergeCell ref="B34:C34"/>
    <mergeCell ref="B37:C37"/>
    <mergeCell ref="B38:C38"/>
    <mergeCell ref="B39:C39"/>
    <mergeCell ref="B53:C53"/>
    <mergeCell ref="E48:F48"/>
    <mergeCell ref="E45:F45"/>
    <mergeCell ref="E35:F35"/>
    <mergeCell ref="E36:F36"/>
    <mergeCell ref="B46:C46"/>
    <mergeCell ref="E37:F37"/>
    <mergeCell ref="B41:C41"/>
    <mergeCell ref="E41:F41"/>
    <mergeCell ref="E44:F44"/>
    <mergeCell ref="E52:F52"/>
    <mergeCell ref="E53:F53"/>
    <mergeCell ref="E61:F61"/>
    <mergeCell ref="B44:C44"/>
    <mergeCell ref="K67:L67"/>
    <mergeCell ref="K68:L68"/>
    <mergeCell ref="K65:L65"/>
    <mergeCell ref="K84:L84"/>
    <mergeCell ref="K85:L85"/>
    <mergeCell ref="K87:L87"/>
    <mergeCell ref="K86:L86"/>
    <mergeCell ref="K66:L66"/>
    <mergeCell ref="B47:C47"/>
    <mergeCell ref="H51:I51"/>
    <mergeCell ref="H52:I52"/>
    <mergeCell ref="H53:I53"/>
    <mergeCell ref="B71:C71"/>
    <mergeCell ref="B62:C62"/>
    <mergeCell ref="B51:C51"/>
    <mergeCell ref="B52:C52"/>
    <mergeCell ref="B69:C69"/>
    <mergeCell ref="B59:C59"/>
    <mergeCell ref="B60:C60"/>
    <mergeCell ref="B61:C61"/>
    <mergeCell ref="B57:C57"/>
    <mergeCell ref="B58:C58"/>
    <mergeCell ref="B106:C106"/>
    <mergeCell ref="E54:F54"/>
    <mergeCell ref="K99:L99"/>
    <mergeCell ref="K101:L101"/>
    <mergeCell ref="K102:L102"/>
    <mergeCell ref="K98:L98"/>
    <mergeCell ref="K95:L95"/>
    <mergeCell ref="K93:L93"/>
    <mergeCell ref="K94:L94"/>
    <mergeCell ref="B96:C96"/>
    <mergeCell ref="B97:C97"/>
    <mergeCell ref="B101:C101"/>
    <mergeCell ref="H54:I54"/>
    <mergeCell ref="E55:F55"/>
    <mergeCell ref="H55:I55"/>
    <mergeCell ref="B56:C56"/>
    <mergeCell ref="H56:I56"/>
    <mergeCell ref="K56:L56"/>
    <mergeCell ref="E57:F57"/>
    <mergeCell ref="H57:I57"/>
    <mergeCell ref="E58:F58"/>
    <mergeCell ref="K58:L58"/>
    <mergeCell ref="E59:F59"/>
    <mergeCell ref="E60:F60"/>
    <mergeCell ref="B9:C9"/>
    <mergeCell ref="E9:F9"/>
    <mergeCell ref="H9:I9"/>
    <mergeCell ref="K9:L9"/>
    <mergeCell ref="B22:C22"/>
    <mergeCell ref="H22:I22"/>
    <mergeCell ref="K22:L22"/>
    <mergeCell ref="E28:F28"/>
    <mergeCell ref="H28:I28"/>
    <mergeCell ref="K28:L28"/>
    <mergeCell ref="B28:C28"/>
    <mergeCell ref="K26:L26"/>
    <mergeCell ref="H26:I26"/>
    <mergeCell ref="H27:I27"/>
    <mergeCell ref="K27:L27"/>
    <mergeCell ref="H17:I17"/>
    <mergeCell ref="H18:I18"/>
    <mergeCell ref="E24:F24"/>
    <mergeCell ref="E25:F25"/>
    <mergeCell ref="K17:L17"/>
    <mergeCell ref="K18:L18"/>
    <mergeCell ref="K19:L19"/>
    <mergeCell ref="K20:L20"/>
    <mergeCell ref="K21:L21"/>
    <mergeCell ref="E69:F69"/>
    <mergeCell ref="H69:I69"/>
    <mergeCell ref="E70:F70"/>
    <mergeCell ref="E71:F71"/>
    <mergeCell ref="H71:I71"/>
    <mergeCell ref="E72:F72"/>
    <mergeCell ref="H72:I72"/>
    <mergeCell ref="E73:F73"/>
    <mergeCell ref="H73:I73"/>
    <mergeCell ref="E74:F74"/>
    <mergeCell ref="H74:I74"/>
    <mergeCell ref="H75:I75"/>
    <mergeCell ref="E77:F77"/>
    <mergeCell ref="H77:I77"/>
    <mergeCell ref="E78:F78"/>
    <mergeCell ref="H78:I78"/>
    <mergeCell ref="E79:F79"/>
    <mergeCell ref="H79:I79"/>
    <mergeCell ref="E80:F80"/>
    <mergeCell ref="H80:I80"/>
    <mergeCell ref="E81:F81"/>
    <mergeCell ref="H81:I81"/>
    <mergeCell ref="E82:F82"/>
    <mergeCell ref="H82:I82"/>
    <mergeCell ref="E83:F83"/>
    <mergeCell ref="E84:F84"/>
    <mergeCell ref="H84:I84"/>
    <mergeCell ref="H85:I85"/>
    <mergeCell ref="H86:I86"/>
    <mergeCell ref="H87:I87"/>
    <mergeCell ref="B91:C91"/>
    <mergeCell ref="E91:F91"/>
    <mergeCell ref="H91:I91"/>
    <mergeCell ref="B83:C83"/>
    <mergeCell ref="B84:C84"/>
    <mergeCell ref="B85:C85"/>
    <mergeCell ref="K91:L91"/>
    <mergeCell ref="B92:C92"/>
    <mergeCell ref="E92:F92"/>
    <mergeCell ref="H92:I92"/>
    <mergeCell ref="K92:L92"/>
    <mergeCell ref="E93:F93"/>
    <mergeCell ref="H93:I93"/>
    <mergeCell ref="E94:F94"/>
    <mergeCell ref="H94:I94"/>
    <mergeCell ref="B93:C93"/>
    <mergeCell ref="B94:C94"/>
    <mergeCell ref="K100:L100"/>
    <mergeCell ref="B102:C102"/>
    <mergeCell ref="E95:F95"/>
    <mergeCell ref="H95:I95"/>
    <mergeCell ref="E98:F98"/>
    <mergeCell ref="H98:I98"/>
    <mergeCell ref="E99:F99"/>
    <mergeCell ref="H100:I100"/>
    <mergeCell ref="E100:F100"/>
    <mergeCell ref="E102:F102"/>
    <mergeCell ref="B98:C98"/>
    <mergeCell ref="B99:C99"/>
    <mergeCell ref="B100:C100"/>
    <mergeCell ref="B95:C95"/>
    <mergeCell ref="E101:F101"/>
    <mergeCell ref="B103:C103"/>
    <mergeCell ref="B104:C104"/>
    <mergeCell ref="E104:F104"/>
    <mergeCell ref="H104:I104"/>
    <mergeCell ref="E105:F105"/>
    <mergeCell ref="H105:I105"/>
    <mergeCell ref="K105:L105"/>
    <mergeCell ref="K103:L103"/>
    <mergeCell ref="K104:L104"/>
    <mergeCell ref="B105:C105"/>
    <mergeCell ref="E106:F106"/>
    <mergeCell ref="H106:I106"/>
    <mergeCell ref="K106:L106"/>
    <mergeCell ref="E107:F107"/>
    <mergeCell ref="K107:L107"/>
    <mergeCell ref="E108:F108"/>
    <mergeCell ref="H108:I108"/>
    <mergeCell ref="K108:L108"/>
    <mergeCell ref="H109:I109"/>
    <mergeCell ref="K109:L109"/>
    <mergeCell ref="E110:F110"/>
    <mergeCell ref="H110:I110"/>
    <mergeCell ref="K110:L110"/>
    <mergeCell ref="E111:F111"/>
    <mergeCell ref="H112:I112"/>
    <mergeCell ref="K111:L111"/>
    <mergeCell ref="B112:C112"/>
    <mergeCell ref="E112:F112"/>
    <mergeCell ref="H113:I113"/>
    <mergeCell ref="K112:L112"/>
    <mergeCell ref="H111:I111"/>
    <mergeCell ref="B111:C111"/>
    <mergeCell ref="B110:C110"/>
    <mergeCell ref="B113:C113"/>
    <mergeCell ref="E113:F113"/>
    <mergeCell ref="K113:L113"/>
    <mergeCell ref="B114:C114"/>
    <mergeCell ref="E114:F114"/>
    <mergeCell ref="K114:L114"/>
    <mergeCell ref="E115:F115"/>
    <mergeCell ref="H114:I114"/>
    <mergeCell ref="B117:C117"/>
    <mergeCell ref="E117:F117"/>
    <mergeCell ref="H117:I117"/>
    <mergeCell ref="K117:L117"/>
    <mergeCell ref="B118:C118"/>
    <mergeCell ref="E118:F118"/>
    <mergeCell ref="H118:I118"/>
    <mergeCell ref="K118:L118"/>
    <mergeCell ref="B119:C119"/>
    <mergeCell ref="E119:F119"/>
    <mergeCell ref="H119:I119"/>
    <mergeCell ref="K119:L119"/>
    <mergeCell ref="B120:C120"/>
    <mergeCell ref="E120:F120"/>
    <mergeCell ref="H120:I120"/>
    <mergeCell ref="K120:L120"/>
    <mergeCell ref="B121:C121"/>
    <mergeCell ref="E121:F121"/>
    <mergeCell ref="H121:I121"/>
    <mergeCell ref="K121:L121"/>
    <mergeCell ref="B123:C123"/>
    <mergeCell ref="E123:F123"/>
    <mergeCell ref="H123:I123"/>
    <mergeCell ref="K123:L123"/>
    <mergeCell ref="B124:C124"/>
    <mergeCell ref="E124:F124"/>
    <mergeCell ref="K124:L124"/>
    <mergeCell ref="B125:C125"/>
    <mergeCell ref="E125:F125"/>
    <mergeCell ref="K125:L125"/>
    <mergeCell ref="B126:C126"/>
    <mergeCell ref="E126:F126"/>
    <mergeCell ref="K126:L126"/>
    <mergeCell ref="B127:C127"/>
    <mergeCell ref="E127:F127"/>
    <mergeCell ref="K127:L127"/>
    <mergeCell ref="B128:C128"/>
    <mergeCell ref="E128:F128"/>
    <mergeCell ref="H128:I128"/>
    <mergeCell ref="K128:L128"/>
    <mergeCell ref="B131:C131"/>
    <mergeCell ref="E129:F129"/>
    <mergeCell ref="K129:L129"/>
    <mergeCell ref="B132:C132"/>
    <mergeCell ref="E130:F130"/>
    <mergeCell ref="K130:L130"/>
    <mergeCell ref="B129:C129"/>
    <mergeCell ref="E131:F131"/>
    <mergeCell ref="K131:L131"/>
    <mergeCell ref="B130:C130"/>
    <mergeCell ref="E132:F132"/>
    <mergeCell ref="K132:L132"/>
    <mergeCell ref="H133:I133"/>
    <mergeCell ref="K133:L133"/>
    <mergeCell ref="H134:I134"/>
    <mergeCell ref="K134:L134"/>
    <mergeCell ref="B135:C135"/>
    <mergeCell ref="E135:F135"/>
    <mergeCell ref="H135:I135"/>
    <mergeCell ref="K135:L135"/>
    <mergeCell ref="B136:C136"/>
    <mergeCell ref="E136:F136"/>
    <mergeCell ref="H136:I136"/>
    <mergeCell ref="K136:L136"/>
    <mergeCell ref="B137:C137"/>
    <mergeCell ref="E137:F137"/>
    <mergeCell ref="H137:I137"/>
    <mergeCell ref="K137:L137"/>
    <mergeCell ref="B138:C138"/>
    <mergeCell ref="E138:F138"/>
    <mergeCell ref="H138:I138"/>
    <mergeCell ref="K138:L138"/>
    <mergeCell ref="B139:C139"/>
    <mergeCell ref="E139:F139"/>
    <mergeCell ref="H139:I139"/>
    <mergeCell ref="K139:L139"/>
    <mergeCell ref="B140:C140"/>
    <mergeCell ref="H140:I140"/>
    <mergeCell ref="K140:L140"/>
    <mergeCell ref="B141:C141"/>
    <mergeCell ref="K141:L141"/>
    <mergeCell ref="B142:C142"/>
    <mergeCell ref="E142:F142"/>
    <mergeCell ref="H142:I142"/>
    <mergeCell ref="K142:L142"/>
    <mergeCell ref="B143:C143"/>
    <mergeCell ref="E143:F143"/>
    <mergeCell ref="H143:I143"/>
    <mergeCell ref="K143:L143"/>
    <mergeCell ref="B144:C144"/>
    <mergeCell ref="E144:F144"/>
    <mergeCell ref="H144:I144"/>
    <mergeCell ref="K144:L144"/>
    <mergeCell ref="B145:C145"/>
    <mergeCell ref="E145:F145"/>
    <mergeCell ref="H145:I145"/>
    <mergeCell ref="K145:L145"/>
    <mergeCell ref="B146:C146"/>
    <mergeCell ref="E146:F146"/>
    <mergeCell ref="H146:I146"/>
    <mergeCell ref="K146:L146"/>
    <mergeCell ref="B147:C147"/>
    <mergeCell ref="H147:I147"/>
    <mergeCell ref="K147:L147"/>
    <mergeCell ref="B148:C148"/>
    <mergeCell ref="E148:F148"/>
    <mergeCell ref="H148:I148"/>
    <mergeCell ref="K148:L148"/>
    <mergeCell ref="B149:C149"/>
    <mergeCell ref="E149:F149"/>
    <mergeCell ref="H149:I149"/>
    <mergeCell ref="K149:L149"/>
    <mergeCell ref="B150:C150"/>
    <mergeCell ref="E150:F150"/>
    <mergeCell ref="H150:I150"/>
    <mergeCell ref="K150:L150"/>
    <mergeCell ref="B151:C151"/>
    <mergeCell ref="E151:F151"/>
    <mergeCell ref="H152:I152"/>
    <mergeCell ref="K151:L151"/>
    <mergeCell ref="H151:I151"/>
    <mergeCell ref="B152:C152"/>
    <mergeCell ref="E152:F152"/>
    <mergeCell ref="K152:L152"/>
    <mergeCell ref="B153:C153"/>
    <mergeCell ref="E153:F153"/>
    <mergeCell ref="H153:I153"/>
    <mergeCell ref="K153:L153"/>
    <mergeCell ref="E157:F157"/>
    <mergeCell ref="K158:L158"/>
    <mergeCell ref="B158:C158"/>
    <mergeCell ref="E158:F158"/>
    <mergeCell ref="K159:L159"/>
    <mergeCell ref="B159:C159"/>
    <mergeCell ref="E159:F159"/>
    <mergeCell ref="K157:L157"/>
    <mergeCell ref="B154:C154"/>
    <mergeCell ref="E154:F154"/>
    <mergeCell ref="K154:L154"/>
    <mergeCell ref="B155:C155"/>
    <mergeCell ref="E155:F155"/>
    <mergeCell ref="K155:L155"/>
    <mergeCell ref="B156:C156"/>
    <mergeCell ref="E156:F156"/>
    <mergeCell ref="H156:I156"/>
    <mergeCell ref="K156:L156"/>
    <mergeCell ref="A1:L2"/>
    <mergeCell ref="B160:C160"/>
    <mergeCell ref="E160:F160"/>
    <mergeCell ref="K160:L160"/>
    <mergeCell ref="B164:C164"/>
    <mergeCell ref="E164:F164"/>
    <mergeCell ref="H164:I164"/>
    <mergeCell ref="K164:L164"/>
    <mergeCell ref="B165:C165"/>
    <mergeCell ref="E165:F165"/>
    <mergeCell ref="H165:I165"/>
    <mergeCell ref="K165:L165"/>
    <mergeCell ref="B161:C161"/>
    <mergeCell ref="H161:I161"/>
    <mergeCell ref="K161:L161"/>
    <mergeCell ref="B162:C162"/>
    <mergeCell ref="E162:F162"/>
    <mergeCell ref="H162:I162"/>
    <mergeCell ref="K162:L162"/>
    <mergeCell ref="B163:C163"/>
    <mergeCell ref="E163:F163"/>
    <mergeCell ref="H163:I163"/>
    <mergeCell ref="K163:L163"/>
    <mergeCell ref="B157:C15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3" manualBreakCount="3">
    <brk id="43" max="16383" man="1"/>
    <brk id="83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71"/>
  <sheetViews>
    <sheetView view="pageBreakPreview" topLeftCell="A97" zoomScale="60" zoomScaleNormal="70" workbookViewId="0">
      <selection activeCell="H3" sqref="H3:I3"/>
    </sheetView>
  </sheetViews>
  <sheetFormatPr defaultRowHeight="15"/>
  <cols>
    <col min="1" max="1" width="9.5703125" customWidth="1"/>
    <col min="3" max="3" width="36" customWidth="1"/>
    <col min="6" max="6" width="39" customWidth="1"/>
    <col min="9" max="9" width="36.42578125" customWidth="1"/>
    <col min="12" max="12" width="36.42578125" customWidth="1"/>
  </cols>
  <sheetData>
    <row r="1" spans="1:12">
      <c r="A1" s="361" t="s">
        <v>1022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</row>
    <row r="2" spans="1:12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23.25">
      <c r="A3" s="151">
        <f>A4+A5+A6</f>
        <v>766</v>
      </c>
      <c r="B3" s="397" t="s">
        <v>355</v>
      </c>
      <c r="C3" s="398"/>
      <c r="D3" s="151">
        <f>D4+D5+D6</f>
        <v>4809</v>
      </c>
      <c r="E3" s="397" t="s">
        <v>361</v>
      </c>
      <c r="F3" s="398"/>
      <c r="G3" s="151">
        <f>G4+G5+G6</f>
        <v>4809</v>
      </c>
      <c r="H3" s="397" t="s">
        <v>364</v>
      </c>
      <c r="I3" s="398"/>
      <c r="J3" s="151">
        <f>J4+J5+J6</f>
        <v>2173</v>
      </c>
      <c r="K3" s="397" t="s">
        <v>697</v>
      </c>
      <c r="L3" s="398"/>
    </row>
    <row r="4" spans="1:12" ht="23.25">
      <c r="A4" s="130">
        <v>248</v>
      </c>
      <c r="B4" s="373" t="s">
        <v>298</v>
      </c>
      <c r="C4" s="374"/>
      <c r="D4" s="130">
        <v>1603</v>
      </c>
      <c r="E4" s="373" t="s">
        <v>698</v>
      </c>
      <c r="F4" s="374"/>
      <c r="G4" s="130">
        <v>1603</v>
      </c>
      <c r="H4" s="373" t="s">
        <v>699</v>
      </c>
      <c r="I4" s="374"/>
      <c r="J4" s="130">
        <v>562</v>
      </c>
      <c r="K4" s="373" t="s">
        <v>700</v>
      </c>
      <c r="L4" s="374"/>
    </row>
    <row r="5" spans="1:12" ht="23.25">
      <c r="A5" s="130">
        <v>251</v>
      </c>
      <c r="B5" s="365" t="s">
        <v>300</v>
      </c>
      <c r="C5" s="366"/>
      <c r="D5" s="130">
        <v>1603</v>
      </c>
      <c r="E5" s="365" t="s">
        <v>701</v>
      </c>
      <c r="F5" s="366"/>
      <c r="G5" s="130">
        <v>1603</v>
      </c>
      <c r="H5" s="365" t="s">
        <v>702</v>
      </c>
      <c r="I5" s="366"/>
      <c r="J5" s="130">
        <v>568</v>
      </c>
      <c r="K5" s="365" t="s">
        <v>703</v>
      </c>
      <c r="L5" s="366"/>
    </row>
    <row r="6" spans="1:12" ht="23.25">
      <c r="A6" s="130">
        <v>267</v>
      </c>
      <c r="B6" s="365" t="s">
        <v>302</v>
      </c>
      <c r="C6" s="366"/>
      <c r="D6" s="130">
        <v>1603</v>
      </c>
      <c r="E6" s="365" t="s">
        <v>704</v>
      </c>
      <c r="F6" s="366"/>
      <c r="G6" s="130">
        <v>1603</v>
      </c>
      <c r="H6" s="365" t="s">
        <v>705</v>
      </c>
      <c r="I6" s="366"/>
      <c r="J6" s="130">
        <v>1043</v>
      </c>
      <c r="K6" s="365" t="s">
        <v>706</v>
      </c>
      <c r="L6" s="366"/>
    </row>
    <row r="7" spans="1:12" ht="23.25">
      <c r="A7" s="130"/>
      <c r="B7" s="365"/>
      <c r="C7" s="366"/>
      <c r="D7" s="130">
        <v>1603</v>
      </c>
      <c r="E7" s="365" t="s">
        <v>707</v>
      </c>
      <c r="F7" s="366"/>
      <c r="G7" s="130">
        <v>1603</v>
      </c>
      <c r="H7" s="365" t="s">
        <v>708</v>
      </c>
      <c r="I7" s="366"/>
      <c r="J7" s="130">
        <v>1603</v>
      </c>
      <c r="K7" s="365" t="s">
        <v>709</v>
      </c>
      <c r="L7" s="366"/>
    </row>
    <row r="8" spans="1:12" ht="23.25">
      <c r="A8" s="130"/>
      <c r="B8" s="122"/>
      <c r="C8" s="123"/>
      <c r="D8" s="130"/>
      <c r="E8" s="122"/>
      <c r="F8" s="123"/>
      <c r="G8" s="130"/>
      <c r="H8" s="122"/>
      <c r="I8" s="123"/>
      <c r="J8" s="130"/>
      <c r="K8" s="122"/>
      <c r="L8" s="123"/>
    </row>
    <row r="9" spans="1:12" ht="23.25">
      <c r="A9" s="130"/>
      <c r="B9" s="365"/>
      <c r="C9" s="366"/>
      <c r="D9" s="130"/>
      <c r="E9" s="365"/>
      <c r="F9" s="366"/>
      <c r="G9" s="130"/>
      <c r="H9" s="365"/>
      <c r="I9" s="366"/>
      <c r="J9" s="130"/>
      <c r="K9" s="373"/>
      <c r="L9" s="374"/>
    </row>
    <row r="10" spans="1:12" ht="23.25">
      <c r="A10" s="151">
        <f>A11+A12+A13</f>
        <v>226</v>
      </c>
      <c r="B10" s="397" t="s">
        <v>76</v>
      </c>
      <c r="C10" s="398"/>
      <c r="D10" s="151">
        <f>D11+D12+D13</f>
        <v>4809</v>
      </c>
      <c r="E10" s="397" t="s">
        <v>710</v>
      </c>
      <c r="F10" s="398"/>
      <c r="G10" s="151">
        <f>G11+G12+G13</f>
        <v>4809</v>
      </c>
      <c r="H10" s="397" t="s">
        <v>367</v>
      </c>
      <c r="I10" s="398"/>
      <c r="J10" s="151">
        <f>J11+J12+J13</f>
        <v>2088</v>
      </c>
      <c r="K10" s="397" t="s">
        <v>0</v>
      </c>
      <c r="L10" s="398"/>
    </row>
    <row r="11" spans="1:12" ht="23.25">
      <c r="A11" s="130">
        <v>66</v>
      </c>
      <c r="B11" s="373" t="s">
        <v>711</v>
      </c>
      <c r="C11" s="374"/>
      <c r="D11" s="130">
        <v>1603</v>
      </c>
      <c r="E11" s="373" t="s">
        <v>712</v>
      </c>
      <c r="F11" s="374"/>
      <c r="G11" s="130">
        <v>1603</v>
      </c>
      <c r="H11" s="365" t="s">
        <v>713</v>
      </c>
      <c r="I11" s="366"/>
      <c r="J11" s="130">
        <v>133</v>
      </c>
      <c r="K11" s="365" t="s">
        <v>304</v>
      </c>
      <c r="L11" s="366"/>
    </row>
    <row r="12" spans="1:12" ht="23.25">
      <c r="A12" s="130">
        <v>67</v>
      </c>
      <c r="B12" s="365" t="s">
        <v>714</v>
      </c>
      <c r="C12" s="366"/>
      <c r="D12" s="130">
        <v>1603</v>
      </c>
      <c r="E12" s="373" t="s">
        <v>715</v>
      </c>
      <c r="F12" s="374"/>
      <c r="G12" s="130">
        <v>1603</v>
      </c>
      <c r="H12" s="365" t="s">
        <v>716</v>
      </c>
      <c r="I12" s="366"/>
      <c r="J12" s="130">
        <v>352</v>
      </c>
      <c r="K12" s="365" t="s">
        <v>301</v>
      </c>
      <c r="L12" s="366"/>
    </row>
    <row r="13" spans="1:12" ht="23.25">
      <c r="A13" s="130">
        <v>93</v>
      </c>
      <c r="B13" s="365" t="s">
        <v>305</v>
      </c>
      <c r="C13" s="366"/>
      <c r="D13" s="130">
        <v>1603</v>
      </c>
      <c r="E13" s="373" t="s">
        <v>717</v>
      </c>
      <c r="F13" s="374"/>
      <c r="G13" s="130">
        <v>1603</v>
      </c>
      <c r="H13" s="365" t="s">
        <v>718</v>
      </c>
      <c r="I13" s="366"/>
      <c r="J13" s="130">
        <v>1603</v>
      </c>
      <c r="K13" s="365" t="s">
        <v>719</v>
      </c>
      <c r="L13" s="366"/>
    </row>
    <row r="14" spans="1:12" ht="23.25">
      <c r="A14" s="130">
        <v>134</v>
      </c>
      <c r="B14" s="365" t="s">
        <v>720</v>
      </c>
      <c r="C14" s="366"/>
      <c r="D14" s="130"/>
      <c r="E14" s="377"/>
      <c r="F14" s="378"/>
      <c r="G14" s="130"/>
      <c r="H14" s="122"/>
      <c r="I14" s="123"/>
      <c r="J14" s="130"/>
      <c r="K14" s="122"/>
      <c r="L14" s="123"/>
    </row>
    <row r="15" spans="1:12" ht="23.25">
      <c r="A15" s="130"/>
      <c r="B15" s="122"/>
      <c r="C15" s="123"/>
      <c r="D15" s="130"/>
      <c r="E15" s="128"/>
      <c r="F15" s="129"/>
      <c r="G15" s="130"/>
      <c r="H15" s="122"/>
      <c r="I15" s="123"/>
      <c r="J15" s="130"/>
      <c r="K15" s="122"/>
      <c r="L15" s="123"/>
    </row>
    <row r="16" spans="1:12" ht="23.25">
      <c r="A16" s="130"/>
      <c r="B16" s="122"/>
      <c r="C16" s="123"/>
      <c r="D16" s="130"/>
      <c r="E16" s="128"/>
      <c r="F16" s="129"/>
      <c r="G16" s="130"/>
      <c r="H16" s="122"/>
      <c r="I16" s="123"/>
      <c r="J16" s="130"/>
      <c r="K16" s="122"/>
      <c r="L16" s="123"/>
    </row>
    <row r="17" spans="1:12" ht="23.25">
      <c r="A17" s="151">
        <f>A18+A19+A20</f>
        <v>4809</v>
      </c>
      <c r="B17" s="159" t="s">
        <v>370</v>
      </c>
      <c r="C17" s="160"/>
      <c r="D17" s="151">
        <f>D18+D19+D20</f>
        <v>4809</v>
      </c>
      <c r="E17" s="397" t="s">
        <v>369</v>
      </c>
      <c r="F17" s="398"/>
      <c r="G17" s="151">
        <f>G18+G19+G20</f>
        <v>4809</v>
      </c>
      <c r="H17" s="397" t="s">
        <v>721</v>
      </c>
      <c r="I17" s="398"/>
      <c r="J17" s="151">
        <f>J18+J19+J20</f>
        <v>2305</v>
      </c>
      <c r="K17" s="397" t="s">
        <v>87</v>
      </c>
      <c r="L17" s="398"/>
    </row>
    <row r="18" spans="1:12" ht="23.25">
      <c r="A18" s="130">
        <v>1603</v>
      </c>
      <c r="B18" s="373" t="s">
        <v>722</v>
      </c>
      <c r="C18" s="374"/>
      <c r="D18" s="130">
        <v>1603</v>
      </c>
      <c r="E18" s="365" t="s">
        <v>723</v>
      </c>
      <c r="F18" s="366"/>
      <c r="G18" s="130">
        <v>1603</v>
      </c>
      <c r="H18" s="373" t="s">
        <v>724</v>
      </c>
      <c r="I18" s="374"/>
      <c r="J18" s="130">
        <v>725</v>
      </c>
      <c r="K18" s="373" t="s">
        <v>725</v>
      </c>
      <c r="L18" s="374"/>
    </row>
    <row r="19" spans="1:12" ht="23.25">
      <c r="A19" s="130">
        <v>1603</v>
      </c>
      <c r="B19" s="373" t="s">
        <v>303</v>
      </c>
      <c r="C19" s="374"/>
      <c r="D19" s="130">
        <v>1603</v>
      </c>
      <c r="E19" s="365" t="s">
        <v>726</v>
      </c>
      <c r="F19" s="366"/>
      <c r="G19" s="130">
        <v>1603</v>
      </c>
      <c r="H19" s="373" t="s">
        <v>299</v>
      </c>
      <c r="I19" s="374"/>
      <c r="J19" s="130">
        <v>753</v>
      </c>
      <c r="K19" s="365" t="s">
        <v>727</v>
      </c>
      <c r="L19" s="366"/>
    </row>
    <row r="20" spans="1:12" ht="23.25">
      <c r="A20" s="130">
        <v>1603</v>
      </c>
      <c r="B20" s="373" t="s">
        <v>728</v>
      </c>
      <c r="C20" s="374"/>
      <c r="D20" s="130">
        <v>1603</v>
      </c>
      <c r="E20" s="365" t="s">
        <v>729</v>
      </c>
      <c r="F20" s="366"/>
      <c r="G20" s="130">
        <v>1603</v>
      </c>
      <c r="H20" s="373" t="s">
        <v>297</v>
      </c>
      <c r="I20" s="374"/>
      <c r="J20" s="130">
        <v>827</v>
      </c>
      <c r="K20" s="365" t="s">
        <v>730</v>
      </c>
      <c r="L20" s="366"/>
    </row>
    <row r="21" spans="1:12" ht="23.25">
      <c r="A21" s="130"/>
      <c r="B21" s="120"/>
      <c r="C21" s="121"/>
      <c r="D21" s="130"/>
      <c r="E21" s="368"/>
      <c r="F21" s="369"/>
      <c r="G21" s="130"/>
      <c r="H21" s="120"/>
      <c r="I21" s="121"/>
      <c r="J21" s="130">
        <v>913</v>
      </c>
      <c r="K21" s="365" t="s">
        <v>731</v>
      </c>
      <c r="L21" s="366"/>
    </row>
    <row r="22" spans="1:12" ht="23.25">
      <c r="A22" s="130"/>
      <c r="B22" s="120"/>
      <c r="C22" s="121"/>
      <c r="D22" s="130"/>
      <c r="E22" s="164"/>
      <c r="F22" s="165"/>
      <c r="G22" s="130"/>
      <c r="H22" s="120"/>
      <c r="I22" s="121"/>
      <c r="J22" s="130">
        <v>1603</v>
      </c>
      <c r="K22" s="365" t="s">
        <v>732</v>
      </c>
      <c r="L22" s="366"/>
    </row>
    <row r="23" spans="1:12" ht="23.25">
      <c r="A23" s="130"/>
      <c r="B23" s="120"/>
      <c r="C23" s="121"/>
      <c r="D23" s="130"/>
      <c r="E23" s="368"/>
      <c r="F23" s="369"/>
      <c r="G23" s="130"/>
      <c r="H23" s="368"/>
      <c r="I23" s="369"/>
    </row>
    <row r="24" spans="1:12" ht="23.25">
      <c r="A24" s="151">
        <f>A25+A26+A27</f>
        <v>4809</v>
      </c>
      <c r="B24" s="397" t="s">
        <v>1</v>
      </c>
      <c r="C24" s="398"/>
      <c r="D24" s="151">
        <f>D25+D26+D27</f>
        <v>3439</v>
      </c>
      <c r="E24" s="397" t="s">
        <v>360</v>
      </c>
      <c r="F24" s="398"/>
      <c r="G24" s="151">
        <f>G25+G26+G27</f>
        <v>2906</v>
      </c>
      <c r="H24" s="397" t="s">
        <v>88</v>
      </c>
      <c r="I24" s="398"/>
      <c r="J24" s="151">
        <f>J25+J26+J27</f>
        <v>4503</v>
      </c>
      <c r="K24" s="397" t="s">
        <v>2</v>
      </c>
      <c r="L24" s="398"/>
    </row>
    <row r="25" spans="1:12" ht="23.25">
      <c r="A25" s="130">
        <v>1603</v>
      </c>
      <c r="B25" s="373" t="s">
        <v>733</v>
      </c>
      <c r="C25" s="374"/>
      <c r="D25" s="130">
        <v>874</v>
      </c>
      <c r="E25" s="373" t="s">
        <v>734</v>
      </c>
      <c r="F25" s="374"/>
      <c r="G25" s="130">
        <v>783</v>
      </c>
      <c r="H25" s="365" t="s">
        <v>292</v>
      </c>
      <c r="I25" s="366"/>
      <c r="J25" s="130">
        <v>1297</v>
      </c>
      <c r="K25" s="373" t="s">
        <v>291</v>
      </c>
      <c r="L25" s="374"/>
    </row>
    <row r="26" spans="1:12" ht="23.25">
      <c r="A26" s="130">
        <v>1603</v>
      </c>
      <c r="B26" s="365" t="s">
        <v>735</v>
      </c>
      <c r="C26" s="366"/>
      <c r="D26" s="130">
        <v>962</v>
      </c>
      <c r="E26" s="373" t="s">
        <v>294</v>
      </c>
      <c r="F26" s="374"/>
      <c r="G26" s="130">
        <v>832</v>
      </c>
      <c r="H26" s="365" t="s">
        <v>295</v>
      </c>
      <c r="I26" s="366"/>
      <c r="J26" s="130">
        <v>1603</v>
      </c>
      <c r="K26" s="365" t="s">
        <v>736</v>
      </c>
      <c r="L26" s="366"/>
    </row>
    <row r="27" spans="1:12" ht="23.25">
      <c r="A27" s="130">
        <v>1603</v>
      </c>
      <c r="B27" s="365" t="s">
        <v>296</v>
      </c>
      <c r="C27" s="366"/>
      <c r="D27" s="130">
        <v>1603</v>
      </c>
      <c r="E27" s="365" t="s">
        <v>737</v>
      </c>
      <c r="F27" s="366"/>
      <c r="G27" s="130">
        <v>1291</v>
      </c>
      <c r="H27" s="365" t="s">
        <v>293</v>
      </c>
      <c r="I27" s="366"/>
      <c r="J27" s="130">
        <v>1603</v>
      </c>
      <c r="K27" s="365" t="s">
        <v>281</v>
      </c>
      <c r="L27" s="366"/>
    </row>
    <row r="28" spans="1:12" ht="23.25">
      <c r="A28" s="130"/>
      <c r="B28" s="122"/>
      <c r="C28" s="123"/>
      <c r="D28" s="130"/>
      <c r="E28" s="122"/>
      <c r="F28" s="123"/>
      <c r="G28" s="130"/>
      <c r="H28" s="122"/>
      <c r="I28" s="123"/>
      <c r="J28" s="130"/>
      <c r="K28" s="122"/>
      <c r="L28" s="123"/>
    </row>
    <row r="29" spans="1:12" ht="23.25">
      <c r="A29" s="130"/>
      <c r="B29" s="122"/>
      <c r="C29" s="123"/>
      <c r="D29" s="130"/>
      <c r="E29" s="122"/>
      <c r="F29" s="123"/>
      <c r="G29" s="130"/>
      <c r="H29" s="122"/>
      <c r="I29" s="123"/>
      <c r="J29" s="130"/>
      <c r="K29" s="122"/>
      <c r="L29" s="123"/>
    </row>
    <row r="30" spans="1:12" ht="23.25">
      <c r="A30" s="130"/>
      <c r="B30" s="122"/>
      <c r="C30" s="123"/>
      <c r="D30" s="130"/>
      <c r="E30" s="365"/>
      <c r="F30" s="366"/>
      <c r="G30" s="130"/>
      <c r="H30" s="122"/>
      <c r="I30" s="123"/>
      <c r="J30" s="130"/>
      <c r="K30" s="122"/>
      <c r="L30" s="123"/>
    </row>
    <row r="31" spans="1:12" ht="23.25">
      <c r="A31" s="151">
        <f>A32+A33+A34</f>
        <v>4809</v>
      </c>
      <c r="B31" s="397" t="s">
        <v>738</v>
      </c>
      <c r="C31" s="398"/>
      <c r="D31" s="151">
        <f>D32+D33+D34</f>
        <v>225</v>
      </c>
      <c r="E31" s="397" t="s">
        <v>3</v>
      </c>
      <c r="F31" s="398"/>
      <c r="G31" s="151">
        <f>G32+G33+G34</f>
        <v>4809</v>
      </c>
      <c r="H31" s="397" t="s">
        <v>739</v>
      </c>
      <c r="I31" s="398"/>
      <c r="J31" s="151">
        <f>J32+J33+J34</f>
        <v>449</v>
      </c>
      <c r="K31" s="397" t="s">
        <v>4</v>
      </c>
      <c r="L31" s="398"/>
    </row>
    <row r="32" spans="1:12" ht="23.25">
      <c r="A32" s="130">
        <v>1603</v>
      </c>
      <c r="B32" s="373" t="s">
        <v>287</v>
      </c>
      <c r="C32" s="374"/>
      <c r="D32" s="130">
        <v>7</v>
      </c>
      <c r="E32" s="373" t="s">
        <v>740</v>
      </c>
      <c r="F32" s="374"/>
      <c r="G32" s="7">
        <v>1603</v>
      </c>
      <c r="H32" s="365" t="s">
        <v>289</v>
      </c>
      <c r="I32" s="366"/>
      <c r="J32" s="130">
        <v>118</v>
      </c>
      <c r="K32" s="373" t="s">
        <v>741</v>
      </c>
      <c r="L32" s="374"/>
    </row>
    <row r="33" spans="1:12" ht="23.25">
      <c r="A33" s="130">
        <v>1603</v>
      </c>
      <c r="B33" s="373" t="s">
        <v>742</v>
      </c>
      <c r="C33" s="374"/>
      <c r="D33" s="130">
        <v>87</v>
      </c>
      <c r="E33" s="373" t="s">
        <v>743</v>
      </c>
      <c r="F33" s="374"/>
      <c r="G33" s="7">
        <v>1603</v>
      </c>
      <c r="H33" s="365" t="s">
        <v>744</v>
      </c>
      <c r="I33" s="366"/>
      <c r="J33" s="130">
        <v>145</v>
      </c>
      <c r="K33" s="373" t="s">
        <v>286</v>
      </c>
      <c r="L33" s="374"/>
    </row>
    <row r="34" spans="1:12" ht="23.25">
      <c r="A34" s="130">
        <v>1603</v>
      </c>
      <c r="B34" s="373" t="s">
        <v>745</v>
      </c>
      <c r="C34" s="374"/>
      <c r="D34" s="130">
        <v>131</v>
      </c>
      <c r="E34" s="365" t="s">
        <v>746</v>
      </c>
      <c r="F34" s="366"/>
      <c r="G34" s="7">
        <v>1603</v>
      </c>
      <c r="H34" s="365" t="s">
        <v>747</v>
      </c>
      <c r="I34" s="366"/>
      <c r="J34" s="130">
        <v>186</v>
      </c>
      <c r="K34" s="365" t="s">
        <v>748</v>
      </c>
      <c r="L34" s="366"/>
    </row>
    <row r="35" spans="1:12" ht="23.25">
      <c r="A35" s="7">
        <v>1603</v>
      </c>
      <c r="B35" s="365" t="s">
        <v>749</v>
      </c>
      <c r="C35" s="366"/>
      <c r="D35" s="7">
        <v>478</v>
      </c>
      <c r="E35" s="365" t="s">
        <v>750</v>
      </c>
      <c r="F35" s="366"/>
      <c r="G35" s="7"/>
      <c r="H35" s="365"/>
      <c r="I35" s="366"/>
      <c r="J35" s="130">
        <v>241</v>
      </c>
      <c r="K35" s="365" t="s">
        <v>288</v>
      </c>
      <c r="L35" s="366"/>
    </row>
    <row r="36" spans="1:12" ht="23.25">
      <c r="A36" s="161"/>
      <c r="B36" s="157"/>
      <c r="C36" s="157"/>
      <c r="D36" s="7">
        <v>1603</v>
      </c>
      <c r="E36" s="120" t="s">
        <v>751</v>
      </c>
      <c r="F36" s="121"/>
      <c r="G36" s="7"/>
      <c r="H36" s="368"/>
      <c r="I36" s="369"/>
      <c r="J36" s="130">
        <v>260</v>
      </c>
      <c r="K36" s="365" t="s">
        <v>752</v>
      </c>
      <c r="L36" s="366"/>
    </row>
    <row r="37" spans="1:12" ht="23.25">
      <c r="A37" s="161"/>
      <c r="B37" s="157"/>
      <c r="C37" s="157"/>
      <c r="D37" s="7"/>
      <c r="E37" s="120"/>
      <c r="F37" s="121"/>
      <c r="G37" s="7"/>
      <c r="H37" s="164"/>
      <c r="I37" s="165"/>
      <c r="J37" s="130">
        <v>318</v>
      </c>
      <c r="K37" s="365" t="s">
        <v>285</v>
      </c>
      <c r="L37" s="366"/>
    </row>
    <row r="38" spans="1:12" ht="23.25">
      <c r="D38" s="7"/>
      <c r="E38" s="373"/>
      <c r="F38" s="374"/>
      <c r="G38" s="7"/>
      <c r="H38" s="368"/>
      <c r="I38" s="369"/>
    </row>
    <row r="39" spans="1:12" ht="23.25">
      <c r="A39" s="151">
        <f>A40+A41+A42</f>
        <v>661</v>
      </c>
      <c r="B39" s="397" t="s">
        <v>118</v>
      </c>
      <c r="C39" s="398"/>
      <c r="D39" s="151">
        <f>D40+D41+D42</f>
        <v>4809</v>
      </c>
      <c r="E39" s="397" t="s">
        <v>407</v>
      </c>
      <c r="F39" s="398"/>
      <c r="G39" s="151">
        <f>G40+G41+G42</f>
        <v>938</v>
      </c>
      <c r="H39" s="397" t="s">
        <v>423</v>
      </c>
      <c r="I39" s="398"/>
      <c r="J39" s="151">
        <f>J40+J41+J42</f>
        <v>4809</v>
      </c>
      <c r="K39" s="397" t="s">
        <v>371</v>
      </c>
      <c r="L39" s="398"/>
    </row>
    <row r="40" spans="1:12" ht="23.25">
      <c r="A40" s="130">
        <v>130</v>
      </c>
      <c r="B40" s="365" t="s">
        <v>753</v>
      </c>
      <c r="C40" s="366"/>
      <c r="D40" s="7">
        <v>1603</v>
      </c>
      <c r="E40" s="365" t="s">
        <v>754</v>
      </c>
      <c r="F40" s="366"/>
      <c r="G40" s="7">
        <v>63</v>
      </c>
      <c r="H40" s="365" t="s">
        <v>755</v>
      </c>
      <c r="I40" s="366"/>
      <c r="J40" s="7">
        <v>1603</v>
      </c>
      <c r="K40" s="365" t="s">
        <v>763</v>
      </c>
      <c r="L40" s="366"/>
    </row>
    <row r="41" spans="1:12" ht="23.25">
      <c r="A41" s="130">
        <v>265</v>
      </c>
      <c r="B41" s="365" t="s">
        <v>757</v>
      </c>
      <c r="C41" s="366"/>
      <c r="D41" s="7">
        <v>1603</v>
      </c>
      <c r="E41" s="365" t="s">
        <v>758</v>
      </c>
      <c r="F41" s="366"/>
      <c r="G41" s="7">
        <v>353</v>
      </c>
      <c r="H41" s="365" t="s">
        <v>759</v>
      </c>
      <c r="I41" s="366"/>
      <c r="J41" s="7">
        <v>1603</v>
      </c>
      <c r="K41" s="365" t="s">
        <v>760</v>
      </c>
      <c r="L41" s="366"/>
    </row>
    <row r="42" spans="1:12" ht="23.25">
      <c r="A42" s="280">
        <v>266</v>
      </c>
      <c r="B42" s="386" t="s">
        <v>282</v>
      </c>
      <c r="C42" s="387"/>
      <c r="D42" s="7">
        <v>1603</v>
      </c>
      <c r="E42" s="365" t="s">
        <v>761</v>
      </c>
      <c r="F42" s="366"/>
      <c r="G42" s="7">
        <v>522</v>
      </c>
      <c r="H42" s="365" t="s">
        <v>762</v>
      </c>
      <c r="I42" s="366"/>
      <c r="J42" s="7">
        <v>1603</v>
      </c>
      <c r="K42" s="365" t="s">
        <v>756</v>
      </c>
      <c r="L42" s="366"/>
    </row>
    <row r="43" spans="1:12" ht="23.25">
      <c r="A43" s="130">
        <v>1603</v>
      </c>
      <c r="B43" s="365" t="s">
        <v>764</v>
      </c>
      <c r="C43" s="366"/>
      <c r="D43" s="7"/>
      <c r="E43" s="122"/>
      <c r="F43" s="123"/>
      <c r="G43" s="7">
        <v>605</v>
      </c>
      <c r="H43" s="122" t="s">
        <v>765</v>
      </c>
      <c r="I43" s="123"/>
      <c r="J43" s="7">
        <v>1603</v>
      </c>
      <c r="K43" s="122" t="s">
        <v>766</v>
      </c>
    </row>
    <row r="44" spans="1:12" ht="23.25">
      <c r="A44" s="130"/>
      <c r="B44" s="368"/>
      <c r="C44" s="369"/>
      <c r="D44" s="7"/>
      <c r="E44" s="365"/>
      <c r="F44" s="366"/>
      <c r="G44" s="7">
        <v>633</v>
      </c>
      <c r="H44" s="365" t="s">
        <v>767</v>
      </c>
      <c r="I44" s="366"/>
      <c r="J44" s="7"/>
      <c r="K44" s="365"/>
      <c r="L44" s="366"/>
    </row>
    <row r="45" spans="1:12" ht="23.25">
      <c r="A45" s="7"/>
      <c r="B45" s="368"/>
      <c r="C45" s="369"/>
      <c r="G45" s="7">
        <v>927</v>
      </c>
      <c r="H45" s="365" t="s">
        <v>768</v>
      </c>
      <c r="I45" s="366"/>
      <c r="J45" s="130"/>
      <c r="K45" s="120"/>
      <c r="L45" s="121"/>
    </row>
    <row r="46" spans="1:12" ht="23.25">
      <c r="A46" s="151">
        <f>A47+A48+A49</f>
        <v>209</v>
      </c>
      <c r="B46" s="397" t="s">
        <v>5</v>
      </c>
      <c r="C46" s="398"/>
      <c r="D46" s="151">
        <f>D47+D48+D49</f>
        <v>3530</v>
      </c>
      <c r="E46" s="397" t="s">
        <v>396</v>
      </c>
      <c r="F46" s="398"/>
      <c r="G46" s="151">
        <f>G47+G48+G49</f>
        <v>4809</v>
      </c>
      <c r="H46" s="397" t="s">
        <v>769</v>
      </c>
      <c r="I46" s="398"/>
      <c r="J46" s="151">
        <f>J47+J48+J49</f>
        <v>4809</v>
      </c>
      <c r="K46" s="397" t="s">
        <v>770</v>
      </c>
      <c r="L46" s="398"/>
    </row>
    <row r="47" spans="1:12" ht="23.25">
      <c r="A47" s="7">
        <v>53</v>
      </c>
      <c r="B47" s="122" t="s">
        <v>771</v>
      </c>
      <c r="C47" s="123"/>
      <c r="D47" s="130">
        <v>324</v>
      </c>
      <c r="E47" s="401" t="s">
        <v>772</v>
      </c>
      <c r="F47" s="402"/>
      <c r="G47" s="7">
        <v>1603</v>
      </c>
      <c r="H47" s="365" t="s">
        <v>773</v>
      </c>
      <c r="I47" s="366"/>
      <c r="J47" s="7">
        <v>1603</v>
      </c>
      <c r="K47" s="365" t="s">
        <v>774</v>
      </c>
      <c r="L47" s="366"/>
    </row>
    <row r="48" spans="1:12" ht="23.25">
      <c r="A48" s="7">
        <v>70</v>
      </c>
      <c r="B48" s="122" t="s">
        <v>280</v>
      </c>
      <c r="C48" s="123"/>
      <c r="D48" s="7">
        <v>1603</v>
      </c>
      <c r="E48" s="403" t="s">
        <v>775</v>
      </c>
      <c r="F48" s="404"/>
      <c r="G48" s="7">
        <v>1603</v>
      </c>
      <c r="H48" s="365" t="s">
        <v>776</v>
      </c>
      <c r="I48" s="366"/>
      <c r="J48" s="7">
        <v>1603</v>
      </c>
      <c r="K48" s="365" t="s">
        <v>777</v>
      </c>
      <c r="L48" s="366"/>
    </row>
    <row r="49" spans="1:12" ht="23.25">
      <c r="A49" s="7">
        <v>86</v>
      </c>
      <c r="B49" s="122" t="s">
        <v>284</v>
      </c>
      <c r="C49" s="123"/>
      <c r="D49" s="130">
        <v>1603</v>
      </c>
      <c r="E49" s="401" t="s">
        <v>778</v>
      </c>
      <c r="F49" s="402"/>
      <c r="G49" s="7">
        <v>1603</v>
      </c>
      <c r="H49" s="365" t="s">
        <v>779</v>
      </c>
      <c r="I49" s="366"/>
      <c r="J49" s="7">
        <v>1603</v>
      </c>
      <c r="K49" s="365" t="s">
        <v>279</v>
      </c>
      <c r="L49" s="366"/>
    </row>
    <row r="50" spans="1:12" ht="23.25">
      <c r="A50" s="7">
        <v>163</v>
      </c>
      <c r="B50" s="122" t="s">
        <v>276</v>
      </c>
      <c r="C50" s="123"/>
      <c r="D50" s="280">
        <v>1603</v>
      </c>
      <c r="E50" s="405" t="s">
        <v>780</v>
      </c>
      <c r="F50" s="406"/>
      <c r="G50" s="7"/>
      <c r="H50" s="122"/>
      <c r="I50" s="123"/>
      <c r="J50" s="7"/>
      <c r="K50" s="122"/>
      <c r="L50" s="123"/>
    </row>
    <row r="51" spans="1:12" ht="23.25">
      <c r="A51" s="7">
        <v>225</v>
      </c>
      <c r="B51" s="122" t="s">
        <v>277</v>
      </c>
      <c r="C51" s="123"/>
    </row>
    <row r="52" spans="1:12" ht="23.25">
      <c r="A52" s="7"/>
      <c r="B52" s="122"/>
      <c r="C52" s="123"/>
    </row>
    <row r="53" spans="1:12" ht="23.25">
      <c r="A53" s="151">
        <f>A54+A55+A56</f>
        <v>4809</v>
      </c>
      <c r="B53" s="397" t="s">
        <v>359</v>
      </c>
      <c r="C53" s="398"/>
      <c r="D53" s="151">
        <f>D54+D55+D56</f>
        <v>4809</v>
      </c>
      <c r="E53" s="397" t="s">
        <v>73</v>
      </c>
      <c r="F53" s="398"/>
      <c r="G53" s="151">
        <f>G54+G55+G56</f>
        <v>3429</v>
      </c>
      <c r="H53" s="397" t="s">
        <v>6</v>
      </c>
      <c r="I53" s="398"/>
      <c r="J53" s="151">
        <f>J54+J55+J56</f>
        <v>4809</v>
      </c>
      <c r="K53" s="397" t="s">
        <v>275</v>
      </c>
      <c r="L53" s="398"/>
    </row>
    <row r="54" spans="1:12" ht="23.25">
      <c r="A54" s="7">
        <v>1603</v>
      </c>
      <c r="B54" s="365" t="s">
        <v>781</v>
      </c>
      <c r="C54" s="366"/>
      <c r="D54" s="7">
        <v>1603</v>
      </c>
      <c r="E54" s="365" t="s">
        <v>782</v>
      </c>
      <c r="F54" s="366"/>
      <c r="G54" s="130">
        <v>223</v>
      </c>
      <c r="H54" s="365" t="s">
        <v>306</v>
      </c>
      <c r="I54" s="366"/>
      <c r="J54" s="7">
        <v>1603</v>
      </c>
      <c r="K54" s="365" t="s">
        <v>783</v>
      </c>
      <c r="L54" s="366"/>
    </row>
    <row r="55" spans="1:12" ht="23.25">
      <c r="A55" s="7">
        <v>1603</v>
      </c>
      <c r="B55" s="365" t="s">
        <v>278</v>
      </c>
      <c r="C55" s="366"/>
      <c r="D55" s="7">
        <v>1603</v>
      </c>
      <c r="E55" s="365" t="s">
        <v>274</v>
      </c>
      <c r="F55" s="366"/>
      <c r="G55" s="7">
        <v>1603</v>
      </c>
      <c r="H55" s="365" t="s">
        <v>784</v>
      </c>
      <c r="I55" s="366"/>
      <c r="J55" s="7">
        <v>1603</v>
      </c>
      <c r="K55" s="365" t="s">
        <v>283</v>
      </c>
      <c r="L55" s="366"/>
    </row>
    <row r="56" spans="1:12" ht="23.25">
      <c r="A56" s="7">
        <v>1603</v>
      </c>
      <c r="B56" s="365" t="s">
        <v>785</v>
      </c>
      <c r="C56" s="366"/>
      <c r="D56" s="7">
        <v>1603</v>
      </c>
      <c r="E56" s="365" t="s">
        <v>270</v>
      </c>
      <c r="F56" s="366"/>
      <c r="G56" s="7">
        <v>1603</v>
      </c>
      <c r="H56" s="365" t="s">
        <v>290</v>
      </c>
      <c r="I56" s="366"/>
      <c r="J56" s="7">
        <v>1603</v>
      </c>
      <c r="K56" s="365" t="s">
        <v>272</v>
      </c>
      <c r="L56" s="366"/>
    </row>
    <row r="57" spans="1:12" ht="23.25">
      <c r="A57" s="7"/>
      <c r="B57" s="365"/>
      <c r="C57" s="366"/>
      <c r="D57" s="7"/>
      <c r="E57" s="122"/>
      <c r="F57" s="123"/>
      <c r="G57" s="7"/>
      <c r="H57" s="365"/>
      <c r="I57" s="366"/>
      <c r="J57" s="7"/>
      <c r="K57" s="365"/>
      <c r="L57" s="366"/>
    </row>
    <row r="58" spans="1:12" ht="23.25">
      <c r="A58" s="166"/>
      <c r="B58" s="167"/>
      <c r="C58" s="167"/>
      <c r="D58" s="7"/>
      <c r="E58" s="122"/>
      <c r="F58" s="123"/>
      <c r="G58" s="7"/>
      <c r="H58" s="122"/>
      <c r="I58" s="123"/>
      <c r="J58" s="7"/>
      <c r="K58" s="122"/>
      <c r="L58" s="123"/>
    </row>
    <row r="59" spans="1:12" ht="23.25">
      <c r="A59" s="161"/>
      <c r="B59" s="157"/>
      <c r="C59" s="157"/>
      <c r="D59" s="7"/>
      <c r="E59" s="365"/>
      <c r="F59" s="366"/>
      <c r="G59" s="7"/>
      <c r="H59" s="365" t="s">
        <v>340</v>
      </c>
      <c r="I59" s="366"/>
      <c r="J59" s="7"/>
      <c r="K59" s="365"/>
      <c r="L59" s="366"/>
    </row>
    <row r="60" spans="1:12" ht="23.25">
      <c r="A60" s="151">
        <f>A61+A62+A63</f>
        <v>2007</v>
      </c>
      <c r="B60" s="397" t="s">
        <v>489</v>
      </c>
      <c r="C60" s="398"/>
      <c r="D60" s="151">
        <f>D61+D62+D63</f>
        <v>709</v>
      </c>
      <c r="E60" s="397" t="s">
        <v>133</v>
      </c>
      <c r="F60" s="398"/>
      <c r="G60" s="151">
        <f>G61+G62+G63</f>
        <v>4809</v>
      </c>
      <c r="H60" s="397" t="s">
        <v>374</v>
      </c>
      <c r="I60" s="398"/>
      <c r="J60" s="151">
        <f>J61+J62+J63</f>
        <v>4809</v>
      </c>
      <c r="K60" s="397" t="s">
        <v>1020</v>
      </c>
      <c r="L60" s="398"/>
    </row>
    <row r="61" spans="1:12" ht="23.25">
      <c r="A61" s="162">
        <v>242</v>
      </c>
      <c r="B61" s="399" t="s">
        <v>786</v>
      </c>
      <c r="C61" s="400"/>
      <c r="D61" s="7">
        <v>82</v>
      </c>
      <c r="E61" s="365" t="s">
        <v>273</v>
      </c>
      <c r="F61" s="366"/>
      <c r="G61" s="130">
        <v>1603</v>
      </c>
      <c r="H61" s="122" t="s">
        <v>787</v>
      </c>
      <c r="I61" s="123"/>
      <c r="J61" s="130">
        <v>1603</v>
      </c>
      <c r="K61" s="168" t="s">
        <v>787</v>
      </c>
      <c r="L61" s="169"/>
    </row>
    <row r="62" spans="1:12" ht="23.25">
      <c r="A62" s="162">
        <v>162</v>
      </c>
      <c r="B62" s="399" t="s">
        <v>788</v>
      </c>
      <c r="C62" s="400"/>
      <c r="D62" s="7">
        <v>286</v>
      </c>
      <c r="E62" s="365" t="s">
        <v>271</v>
      </c>
      <c r="F62" s="366"/>
      <c r="G62" s="130">
        <v>1603</v>
      </c>
      <c r="H62" s="122" t="s">
        <v>789</v>
      </c>
      <c r="I62" s="123"/>
      <c r="J62" s="130">
        <v>1603</v>
      </c>
      <c r="K62" s="168" t="s">
        <v>789</v>
      </c>
      <c r="L62" s="169"/>
    </row>
    <row r="63" spans="1:12" ht="23.25">
      <c r="A63" s="162">
        <v>1603</v>
      </c>
      <c r="B63" s="399" t="s">
        <v>790</v>
      </c>
      <c r="C63" s="400"/>
      <c r="D63" s="7">
        <v>341</v>
      </c>
      <c r="E63" s="365" t="s">
        <v>791</v>
      </c>
      <c r="F63" s="366"/>
      <c r="G63" s="130">
        <v>1603</v>
      </c>
      <c r="H63" s="122" t="s">
        <v>792</v>
      </c>
      <c r="I63" s="123"/>
      <c r="J63" s="130">
        <v>1603</v>
      </c>
      <c r="K63" s="168" t="s">
        <v>792</v>
      </c>
      <c r="L63" s="169"/>
    </row>
    <row r="64" spans="1:12" ht="23.25">
      <c r="A64" s="162">
        <v>1603</v>
      </c>
      <c r="B64" s="399" t="s">
        <v>794</v>
      </c>
      <c r="C64" s="400"/>
      <c r="D64" s="7"/>
      <c r="E64" s="122"/>
      <c r="F64" s="123"/>
      <c r="G64" s="130"/>
      <c r="H64" s="122"/>
      <c r="I64" s="123"/>
      <c r="J64" s="130"/>
      <c r="K64" s="168"/>
      <c r="L64" s="169"/>
    </row>
    <row r="65" spans="1:12" ht="23.25">
      <c r="A65" s="162">
        <v>1603</v>
      </c>
      <c r="B65" s="399" t="s">
        <v>795</v>
      </c>
      <c r="C65" s="400"/>
      <c r="D65" s="7"/>
      <c r="E65" s="365"/>
      <c r="F65" s="366"/>
      <c r="G65" s="130"/>
      <c r="H65" s="122"/>
      <c r="I65" s="123"/>
      <c r="J65" s="130"/>
      <c r="K65" s="168"/>
      <c r="L65" s="169"/>
    </row>
    <row r="66" spans="1:12" ht="23.25">
      <c r="A66" s="163">
        <v>1603</v>
      </c>
      <c r="B66" s="399" t="s">
        <v>228</v>
      </c>
      <c r="C66" s="400"/>
      <c r="D66" s="7"/>
      <c r="E66" s="365"/>
      <c r="F66" s="366"/>
      <c r="G66" s="130"/>
      <c r="H66" s="122"/>
      <c r="I66" s="123"/>
      <c r="J66" s="130"/>
      <c r="K66" s="168"/>
      <c r="L66" s="169"/>
    </row>
    <row r="67" spans="1:12" ht="23.25">
      <c r="A67" s="151">
        <f>A68+A69+A70</f>
        <v>2631</v>
      </c>
      <c r="B67" s="397" t="s">
        <v>397</v>
      </c>
      <c r="C67" s="398"/>
      <c r="D67" s="151">
        <f>D68+D69+D70</f>
        <v>4809</v>
      </c>
      <c r="E67" s="397" t="s">
        <v>796</v>
      </c>
      <c r="F67" s="398"/>
      <c r="G67" s="151">
        <f>G68+G69+G70</f>
        <v>4809</v>
      </c>
      <c r="H67" s="177" t="s">
        <v>384</v>
      </c>
      <c r="I67" s="178"/>
      <c r="J67" s="151">
        <f>J68+J69+J70</f>
        <v>4809</v>
      </c>
      <c r="K67" s="177" t="s">
        <v>1019</v>
      </c>
      <c r="L67" s="178"/>
    </row>
    <row r="68" spans="1:12" ht="23.25">
      <c r="A68" s="130">
        <v>438</v>
      </c>
      <c r="B68" s="373" t="s">
        <v>267</v>
      </c>
      <c r="C68" s="374"/>
      <c r="D68" s="7">
        <v>1603</v>
      </c>
      <c r="E68" s="365" t="s">
        <v>798</v>
      </c>
      <c r="F68" s="366"/>
      <c r="G68" s="7">
        <v>1603</v>
      </c>
      <c r="H68" s="168" t="s">
        <v>799</v>
      </c>
      <c r="I68" s="169"/>
      <c r="J68" s="7">
        <v>1603</v>
      </c>
      <c r="K68" s="168" t="s">
        <v>800</v>
      </c>
      <c r="L68" s="169"/>
    </row>
    <row r="69" spans="1:12" ht="23.25">
      <c r="A69" s="130">
        <v>590</v>
      </c>
      <c r="B69" s="365" t="s">
        <v>269</v>
      </c>
      <c r="C69" s="366"/>
      <c r="D69" s="7">
        <v>1603</v>
      </c>
      <c r="E69" s="365" t="s">
        <v>802</v>
      </c>
      <c r="F69" s="366"/>
      <c r="G69" s="7">
        <v>1603</v>
      </c>
      <c r="H69" s="168" t="s">
        <v>803</v>
      </c>
      <c r="I69" s="169"/>
      <c r="J69" s="7">
        <v>1603</v>
      </c>
      <c r="K69" s="168" t="s">
        <v>804</v>
      </c>
      <c r="L69" s="169"/>
    </row>
    <row r="70" spans="1:12" ht="23.25">
      <c r="A70" s="130">
        <v>1603</v>
      </c>
      <c r="B70" s="365" t="s">
        <v>793</v>
      </c>
      <c r="C70" s="366"/>
      <c r="D70" s="7">
        <v>1603</v>
      </c>
      <c r="E70" s="365" t="s">
        <v>806</v>
      </c>
      <c r="F70" s="366"/>
      <c r="G70" s="7">
        <v>1603</v>
      </c>
      <c r="H70" s="168" t="s">
        <v>807</v>
      </c>
      <c r="I70" s="169"/>
      <c r="J70" s="7">
        <v>1603</v>
      </c>
      <c r="K70" s="168" t="s">
        <v>808</v>
      </c>
      <c r="L70" s="169"/>
    </row>
    <row r="71" spans="1:12" ht="23.25">
      <c r="A71" s="130"/>
      <c r="B71" s="365"/>
      <c r="C71" s="366"/>
      <c r="D71" s="7">
        <v>1603</v>
      </c>
      <c r="E71" s="365" t="s">
        <v>810</v>
      </c>
      <c r="F71" s="366"/>
      <c r="G71" s="7">
        <v>1603</v>
      </c>
      <c r="H71" s="168" t="s">
        <v>811</v>
      </c>
      <c r="I71" s="169"/>
      <c r="J71" s="7"/>
      <c r="K71" s="168"/>
      <c r="L71" s="169"/>
    </row>
    <row r="72" spans="1:12" ht="23.25">
      <c r="A72" s="130"/>
      <c r="B72" s="365"/>
      <c r="C72" s="366"/>
      <c r="D72" s="7"/>
      <c r="E72" s="365"/>
      <c r="F72" s="366"/>
      <c r="G72" s="7">
        <v>1603</v>
      </c>
      <c r="H72" s="168" t="s">
        <v>812</v>
      </c>
      <c r="I72" s="169"/>
      <c r="J72" s="7"/>
      <c r="K72" s="168"/>
      <c r="L72" s="169"/>
    </row>
    <row r="73" spans="1:12" ht="23.25">
      <c r="D73" s="7"/>
      <c r="E73" s="365"/>
      <c r="F73" s="366"/>
      <c r="G73" s="7">
        <v>1603</v>
      </c>
      <c r="H73" s="168" t="s">
        <v>813</v>
      </c>
      <c r="I73" s="169"/>
      <c r="J73" s="7"/>
      <c r="K73" s="168"/>
      <c r="L73" s="169"/>
    </row>
    <row r="74" spans="1:12" ht="23.25">
      <c r="A74" s="151">
        <f>A75+A76+A77</f>
        <v>4809</v>
      </c>
      <c r="B74" s="397" t="s">
        <v>797</v>
      </c>
      <c r="C74" s="398"/>
      <c r="D74" s="151">
        <f>D75+D76+D77</f>
        <v>787</v>
      </c>
      <c r="E74" s="397" t="s">
        <v>410</v>
      </c>
      <c r="F74" s="398"/>
      <c r="G74" s="151">
        <f>G75+G76+G77</f>
        <v>4809</v>
      </c>
      <c r="H74" s="177" t="s">
        <v>7</v>
      </c>
      <c r="I74" s="178"/>
      <c r="J74" s="151">
        <f>J75+J76+J77</f>
        <v>1997</v>
      </c>
      <c r="K74" s="177" t="s">
        <v>1018</v>
      </c>
      <c r="L74" s="178"/>
    </row>
    <row r="75" spans="1:12" ht="23.25">
      <c r="A75" s="7">
        <v>1603</v>
      </c>
      <c r="B75" s="365" t="s">
        <v>801</v>
      </c>
      <c r="C75" s="366"/>
      <c r="D75" s="7">
        <v>249</v>
      </c>
      <c r="E75" s="365" t="s">
        <v>266</v>
      </c>
      <c r="F75" s="366"/>
      <c r="G75" s="7">
        <v>1603</v>
      </c>
      <c r="H75" s="168" t="s">
        <v>814</v>
      </c>
      <c r="I75" s="169"/>
      <c r="J75" s="7">
        <v>155</v>
      </c>
      <c r="K75" s="168" t="s">
        <v>815</v>
      </c>
      <c r="L75" s="169"/>
    </row>
    <row r="76" spans="1:12" ht="23.25">
      <c r="A76" s="7">
        <v>1603</v>
      </c>
      <c r="B76" s="365" t="s">
        <v>805</v>
      </c>
      <c r="C76" s="366"/>
      <c r="D76" s="7">
        <v>250</v>
      </c>
      <c r="E76" s="365" t="s">
        <v>816</v>
      </c>
      <c r="F76" s="366"/>
      <c r="G76" s="7">
        <v>1603</v>
      </c>
      <c r="H76" s="168" t="s">
        <v>817</v>
      </c>
      <c r="I76" s="169"/>
      <c r="J76" s="7">
        <v>239</v>
      </c>
      <c r="K76" s="168" t="s">
        <v>818</v>
      </c>
      <c r="L76" s="169"/>
    </row>
    <row r="77" spans="1:12" ht="23.25">
      <c r="A77" s="7">
        <v>1603</v>
      </c>
      <c r="B77" s="365" t="s">
        <v>809</v>
      </c>
      <c r="C77" s="366"/>
      <c r="D77" s="7">
        <v>288</v>
      </c>
      <c r="E77" s="365" t="s">
        <v>268</v>
      </c>
      <c r="F77" s="366"/>
      <c r="G77" s="7">
        <v>1603</v>
      </c>
      <c r="H77" s="168" t="s">
        <v>819</v>
      </c>
      <c r="I77" s="169"/>
      <c r="J77" s="7">
        <v>1603</v>
      </c>
      <c r="K77" s="168" t="s">
        <v>820</v>
      </c>
      <c r="L77" s="169"/>
    </row>
    <row r="78" spans="1:12" ht="23.25">
      <c r="A78" s="7"/>
      <c r="B78" s="365"/>
      <c r="C78" s="366"/>
      <c r="D78" s="7">
        <v>743</v>
      </c>
      <c r="E78" s="365" t="s">
        <v>263</v>
      </c>
      <c r="F78" s="366"/>
      <c r="G78" s="7">
        <v>1603</v>
      </c>
      <c r="H78" s="168" t="s">
        <v>822</v>
      </c>
      <c r="I78" s="169"/>
      <c r="J78" s="7">
        <v>1603</v>
      </c>
      <c r="K78" s="168" t="s">
        <v>823</v>
      </c>
      <c r="L78" s="169"/>
    </row>
    <row r="79" spans="1:12" ht="23.25">
      <c r="A79" s="7"/>
      <c r="B79" s="365"/>
      <c r="C79" s="366"/>
      <c r="D79" s="7">
        <v>1603</v>
      </c>
      <c r="E79" s="365" t="s">
        <v>825</v>
      </c>
      <c r="F79" s="366"/>
      <c r="G79" s="7"/>
      <c r="H79" s="168"/>
      <c r="I79" s="169"/>
      <c r="J79" s="7"/>
      <c r="K79" s="168"/>
      <c r="L79" s="169"/>
    </row>
    <row r="80" spans="1:12" ht="23.25">
      <c r="A80" s="7"/>
      <c r="B80" s="365"/>
      <c r="C80" s="366"/>
      <c r="D80" s="7"/>
      <c r="E80" s="122"/>
      <c r="F80" s="123"/>
      <c r="G80" s="7"/>
      <c r="H80" s="171"/>
      <c r="I80" s="172"/>
      <c r="J80" s="7"/>
      <c r="K80" s="171"/>
      <c r="L80" s="172"/>
    </row>
    <row r="81" spans="1:12" ht="23.25">
      <c r="A81" s="151">
        <f>A82+A83+A84</f>
        <v>77</v>
      </c>
      <c r="B81" s="397" t="s">
        <v>8</v>
      </c>
      <c r="C81" s="398"/>
      <c r="D81" s="151">
        <f>D82+D83+D84</f>
        <v>4809</v>
      </c>
      <c r="E81" s="397" t="s">
        <v>375</v>
      </c>
      <c r="F81" s="398"/>
      <c r="G81" s="151">
        <f>G82+G83+G84</f>
        <v>4809</v>
      </c>
      <c r="H81" s="177" t="s">
        <v>262</v>
      </c>
      <c r="I81" s="178"/>
      <c r="J81" s="151">
        <f>J82+J83+J84</f>
        <v>4809</v>
      </c>
      <c r="K81" s="177" t="s">
        <v>9</v>
      </c>
      <c r="L81" s="178"/>
    </row>
    <row r="82" spans="1:12" ht="23.25">
      <c r="A82" s="130">
        <v>13</v>
      </c>
      <c r="B82" s="373" t="s">
        <v>261</v>
      </c>
      <c r="C82" s="374"/>
      <c r="D82" s="130">
        <v>1603</v>
      </c>
      <c r="E82" s="365" t="s">
        <v>829</v>
      </c>
      <c r="F82" s="366"/>
      <c r="G82" s="130">
        <v>1603</v>
      </c>
      <c r="H82" s="168" t="s">
        <v>830</v>
      </c>
      <c r="I82" s="169"/>
      <c r="J82" s="7">
        <v>1603</v>
      </c>
      <c r="K82" s="168" t="s">
        <v>831</v>
      </c>
      <c r="L82" s="169"/>
    </row>
    <row r="83" spans="1:12" ht="23.25">
      <c r="A83" s="130">
        <v>18</v>
      </c>
      <c r="B83" s="373" t="s">
        <v>260</v>
      </c>
      <c r="C83" s="374"/>
      <c r="D83" s="130">
        <v>1603</v>
      </c>
      <c r="E83" s="365" t="s">
        <v>833</v>
      </c>
      <c r="F83" s="366"/>
      <c r="G83" s="130">
        <v>1603</v>
      </c>
      <c r="H83" s="168" t="s">
        <v>834</v>
      </c>
      <c r="I83" s="169"/>
      <c r="J83" s="130">
        <v>1603</v>
      </c>
      <c r="K83" s="168" t="s">
        <v>835</v>
      </c>
      <c r="L83" s="169"/>
    </row>
    <row r="84" spans="1:12" ht="23.25">
      <c r="A84" s="130">
        <v>46</v>
      </c>
      <c r="B84" s="365" t="s">
        <v>821</v>
      </c>
      <c r="C84" s="366"/>
      <c r="D84" s="130">
        <v>1603</v>
      </c>
      <c r="E84" s="365" t="s">
        <v>837</v>
      </c>
      <c r="F84" s="366"/>
      <c r="G84" s="130">
        <v>1603</v>
      </c>
      <c r="H84" s="168" t="s">
        <v>838</v>
      </c>
      <c r="I84" s="169"/>
      <c r="J84" s="130">
        <v>1603</v>
      </c>
      <c r="K84" s="168" t="s">
        <v>839</v>
      </c>
      <c r="L84" s="169"/>
    </row>
    <row r="85" spans="1:12" ht="23.25">
      <c r="A85" s="130">
        <v>55</v>
      </c>
      <c r="B85" s="365" t="s">
        <v>824</v>
      </c>
      <c r="C85" s="366"/>
      <c r="D85" s="130"/>
      <c r="E85" s="122"/>
      <c r="F85" s="123"/>
      <c r="G85" s="130"/>
      <c r="H85" s="168"/>
      <c r="I85" s="169"/>
      <c r="J85" s="130"/>
      <c r="K85" s="168"/>
      <c r="L85" s="169"/>
    </row>
    <row r="86" spans="1:12" ht="23.25">
      <c r="A86" s="130">
        <v>157</v>
      </c>
      <c r="B86" s="373" t="s">
        <v>826</v>
      </c>
      <c r="C86" s="374"/>
      <c r="D86" s="130"/>
      <c r="E86" s="122"/>
      <c r="F86" s="123"/>
      <c r="G86" s="130"/>
      <c r="H86" s="168"/>
      <c r="I86" s="169"/>
      <c r="J86" s="130"/>
      <c r="K86" s="168"/>
      <c r="L86" s="169"/>
    </row>
    <row r="87" spans="1:12" ht="23.25">
      <c r="A87" s="130">
        <v>806</v>
      </c>
      <c r="B87" s="373" t="s">
        <v>827</v>
      </c>
      <c r="C87" s="374"/>
      <c r="D87" s="130"/>
      <c r="E87" s="365"/>
      <c r="F87" s="366"/>
      <c r="G87" s="130"/>
      <c r="H87" s="168"/>
      <c r="I87" s="169"/>
      <c r="J87" s="130"/>
      <c r="K87" s="168"/>
      <c r="L87" s="169"/>
    </row>
    <row r="88" spans="1:12" ht="23.25">
      <c r="A88" s="151">
        <f>A89+A90+A91</f>
        <v>4809</v>
      </c>
      <c r="B88" s="397" t="s">
        <v>828</v>
      </c>
      <c r="C88" s="398"/>
      <c r="D88" s="151">
        <f>D89+D90+D91</f>
        <v>3673</v>
      </c>
      <c r="E88" s="397" t="s">
        <v>379</v>
      </c>
      <c r="F88" s="398"/>
      <c r="G88" s="151">
        <f>G89+G90+G91</f>
        <v>4809</v>
      </c>
      <c r="H88" s="177" t="s">
        <v>10</v>
      </c>
      <c r="I88" s="178"/>
      <c r="J88" s="151">
        <f>J89+J90+J91</f>
        <v>4809</v>
      </c>
      <c r="K88" s="177" t="s">
        <v>139</v>
      </c>
      <c r="L88" s="178"/>
    </row>
    <row r="89" spans="1:12" ht="23.25">
      <c r="A89" s="130">
        <v>1603</v>
      </c>
      <c r="B89" s="122" t="s">
        <v>832</v>
      </c>
      <c r="C89" s="123"/>
      <c r="D89" s="130">
        <v>467</v>
      </c>
      <c r="E89" s="373" t="s">
        <v>841</v>
      </c>
      <c r="F89" s="374"/>
      <c r="G89" s="7">
        <v>1603</v>
      </c>
      <c r="H89" s="168" t="s">
        <v>842</v>
      </c>
      <c r="I89" s="169"/>
      <c r="J89" s="130">
        <v>1603</v>
      </c>
      <c r="K89" s="168" t="s">
        <v>259</v>
      </c>
      <c r="L89" s="169"/>
    </row>
    <row r="90" spans="1:12" ht="23.25">
      <c r="A90" s="130">
        <v>1603</v>
      </c>
      <c r="B90" s="122" t="s">
        <v>836</v>
      </c>
      <c r="C90" s="123"/>
      <c r="D90" s="130">
        <v>1603</v>
      </c>
      <c r="E90" s="365" t="s">
        <v>843</v>
      </c>
      <c r="F90" s="366"/>
      <c r="G90" s="7">
        <v>1603</v>
      </c>
      <c r="H90" s="168" t="s">
        <v>844</v>
      </c>
      <c r="I90" s="169"/>
      <c r="J90" s="130">
        <v>1603</v>
      </c>
      <c r="K90" s="168" t="s">
        <v>845</v>
      </c>
      <c r="L90" s="169"/>
    </row>
    <row r="91" spans="1:12" ht="23.25">
      <c r="A91" s="130">
        <v>1603</v>
      </c>
      <c r="B91" s="122" t="s">
        <v>840</v>
      </c>
      <c r="C91" s="123"/>
      <c r="D91" s="130">
        <v>1603</v>
      </c>
      <c r="E91" s="365" t="s">
        <v>846</v>
      </c>
      <c r="F91" s="366"/>
      <c r="G91" s="7">
        <v>1603</v>
      </c>
      <c r="H91" s="168" t="s">
        <v>847</v>
      </c>
      <c r="I91" s="169"/>
      <c r="J91" s="130">
        <v>1603</v>
      </c>
      <c r="K91" s="168" t="s">
        <v>848</v>
      </c>
      <c r="L91" s="169"/>
    </row>
    <row r="92" spans="1:12" ht="23.25">
      <c r="A92" s="130"/>
      <c r="B92" s="122"/>
      <c r="C92" s="123"/>
      <c r="D92" s="130"/>
      <c r="E92" s="365"/>
      <c r="F92" s="366"/>
      <c r="G92" s="7"/>
      <c r="H92" s="168"/>
      <c r="I92" s="169"/>
      <c r="J92" s="130"/>
      <c r="K92" s="168"/>
      <c r="L92" s="169"/>
    </row>
    <row r="93" spans="1:12" ht="23.25">
      <c r="A93" s="130"/>
      <c r="B93" s="122"/>
      <c r="C93" s="123"/>
      <c r="D93" s="7"/>
      <c r="E93" s="122"/>
      <c r="F93" s="123"/>
      <c r="G93" s="130"/>
      <c r="H93" s="122"/>
      <c r="I93" s="123"/>
    </row>
    <row r="94" spans="1:12" ht="23.25">
      <c r="A94" s="130"/>
      <c r="B94" s="122"/>
      <c r="C94" s="123"/>
      <c r="D94" s="7"/>
      <c r="E94" s="122"/>
      <c r="F94" s="123"/>
      <c r="G94" s="130"/>
      <c r="H94" s="122"/>
      <c r="I94" s="123"/>
    </row>
    <row r="95" spans="1:12" ht="23.25">
      <c r="A95" s="151">
        <f>A96+A97+A98</f>
        <v>2767</v>
      </c>
      <c r="B95" s="397" t="s">
        <v>258</v>
      </c>
      <c r="C95" s="398"/>
      <c r="D95" s="151">
        <f>D96+D97+D98</f>
        <v>4809</v>
      </c>
      <c r="E95" s="397" t="s">
        <v>380</v>
      </c>
      <c r="F95" s="398"/>
      <c r="G95" s="151">
        <f>G96+G97+G98</f>
        <v>4809</v>
      </c>
      <c r="H95" s="177" t="s">
        <v>851</v>
      </c>
      <c r="I95" s="178"/>
      <c r="J95" s="151">
        <f>J96+J97+J98</f>
        <v>1832</v>
      </c>
      <c r="K95" s="177" t="s">
        <v>399</v>
      </c>
      <c r="L95" s="178"/>
    </row>
    <row r="96" spans="1:12" ht="23.25">
      <c r="A96" s="130">
        <v>533</v>
      </c>
      <c r="B96" s="365" t="s">
        <v>253</v>
      </c>
      <c r="C96" s="366"/>
      <c r="D96" s="130">
        <v>1603</v>
      </c>
      <c r="E96" s="365" t="s">
        <v>852</v>
      </c>
      <c r="F96" s="366"/>
      <c r="G96" s="130">
        <v>1603</v>
      </c>
      <c r="H96" s="168" t="s">
        <v>853</v>
      </c>
      <c r="I96" s="169"/>
      <c r="J96" s="130">
        <v>148</v>
      </c>
      <c r="K96" s="173" t="s">
        <v>351</v>
      </c>
      <c r="L96" s="174"/>
    </row>
    <row r="97" spans="1:12" ht="23.25">
      <c r="A97" s="130">
        <v>668</v>
      </c>
      <c r="B97" s="365" t="s">
        <v>254</v>
      </c>
      <c r="C97" s="366"/>
      <c r="D97" s="130">
        <v>1603</v>
      </c>
      <c r="E97" s="365" t="s">
        <v>855</v>
      </c>
      <c r="F97" s="366"/>
      <c r="G97" s="130">
        <v>1603</v>
      </c>
      <c r="H97" s="168" t="s">
        <v>856</v>
      </c>
      <c r="I97" s="169"/>
      <c r="J97" s="130">
        <v>798</v>
      </c>
      <c r="K97" s="173" t="s">
        <v>857</v>
      </c>
      <c r="L97" s="174"/>
    </row>
    <row r="98" spans="1:12" ht="23.25">
      <c r="A98" s="130">
        <v>1566</v>
      </c>
      <c r="B98" s="365" t="s">
        <v>849</v>
      </c>
      <c r="C98" s="366"/>
      <c r="D98" s="130">
        <v>1603</v>
      </c>
      <c r="E98" s="365" t="s">
        <v>1012</v>
      </c>
      <c r="F98" s="366"/>
      <c r="G98" s="130">
        <v>1603</v>
      </c>
      <c r="H98" s="168" t="s">
        <v>1013</v>
      </c>
      <c r="I98" s="169"/>
      <c r="J98" s="130">
        <v>886</v>
      </c>
      <c r="K98" s="168" t="s">
        <v>859</v>
      </c>
      <c r="L98" s="169"/>
    </row>
    <row r="99" spans="1:12" ht="23.25">
      <c r="A99" s="130">
        <v>1603</v>
      </c>
      <c r="B99" s="365" t="s">
        <v>850</v>
      </c>
      <c r="C99" s="366"/>
      <c r="D99" s="130"/>
      <c r="E99" s="365"/>
      <c r="F99" s="366"/>
      <c r="G99" s="130"/>
      <c r="H99" s="168"/>
      <c r="I99" s="169"/>
      <c r="J99" s="130">
        <v>944</v>
      </c>
      <c r="K99" s="168" t="s">
        <v>861</v>
      </c>
      <c r="L99" s="169"/>
    </row>
    <row r="100" spans="1:12" ht="23.25">
      <c r="A100" s="130"/>
      <c r="B100" s="122"/>
      <c r="C100" s="123"/>
      <c r="D100" s="130"/>
      <c r="E100" s="122"/>
      <c r="F100" s="123"/>
      <c r="G100" s="130"/>
      <c r="H100" s="168"/>
      <c r="I100" s="169"/>
      <c r="J100" s="130"/>
      <c r="K100" s="168"/>
      <c r="L100" s="169"/>
    </row>
    <row r="101" spans="1:12" ht="23.25">
      <c r="A101" s="130"/>
      <c r="B101" s="122"/>
      <c r="C101" s="123"/>
      <c r="D101" s="130"/>
      <c r="E101" s="122"/>
      <c r="F101" s="123"/>
      <c r="G101" s="130"/>
      <c r="H101" s="168"/>
      <c r="I101" s="169"/>
      <c r="J101" s="130"/>
      <c r="K101" s="168"/>
      <c r="L101" s="169"/>
    </row>
    <row r="102" spans="1:12" ht="23.25">
      <c r="A102" s="151">
        <f>A103+A104+A105</f>
        <v>4809</v>
      </c>
      <c r="B102" s="397" t="s">
        <v>400</v>
      </c>
      <c r="C102" s="398"/>
      <c r="D102" s="151">
        <f>D103+D104+D105</f>
        <v>4809</v>
      </c>
      <c r="E102" s="397" t="s">
        <v>387</v>
      </c>
      <c r="F102" s="398"/>
      <c r="G102" s="151">
        <f>G103+G104+G105</f>
        <v>4809</v>
      </c>
      <c r="H102" s="177" t="s">
        <v>257</v>
      </c>
      <c r="I102" s="178"/>
      <c r="J102" s="151">
        <f>J103+J104+J105</f>
        <v>1426</v>
      </c>
      <c r="K102" s="177" t="s">
        <v>11</v>
      </c>
      <c r="L102" s="178"/>
    </row>
    <row r="103" spans="1:12" ht="23.25">
      <c r="A103" s="130">
        <v>1603</v>
      </c>
      <c r="B103" s="373" t="s">
        <v>854</v>
      </c>
      <c r="C103" s="374"/>
      <c r="D103" s="130">
        <v>1603</v>
      </c>
      <c r="E103" s="365" t="s">
        <v>868</v>
      </c>
      <c r="F103" s="366"/>
      <c r="G103" s="130">
        <v>1603</v>
      </c>
      <c r="H103" s="173" t="s">
        <v>864</v>
      </c>
      <c r="I103" s="174"/>
      <c r="J103" s="130">
        <v>348</v>
      </c>
      <c r="K103" s="173" t="s">
        <v>246</v>
      </c>
      <c r="L103" s="174"/>
    </row>
    <row r="104" spans="1:12" ht="23.25">
      <c r="A104" s="130">
        <v>1603</v>
      </c>
      <c r="B104" s="283" t="s">
        <v>860</v>
      </c>
      <c r="C104" s="284"/>
      <c r="D104" s="130">
        <v>1603</v>
      </c>
      <c r="E104" s="373" t="s">
        <v>863</v>
      </c>
      <c r="F104" s="374"/>
      <c r="G104" s="130">
        <v>1603</v>
      </c>
      <c r="H104" s="168" t="s">
        <v>255</v>
      </c>
      <c r="I104" s="174"/>
      <c r="J104" s="130">
        <v>470</v>
      </c>
      <c r="K104" s="173" t="s">
        <v>256</v>
      </c>
      <c r="L104" s="174"/>
    </row>
    <row r="105" spans="1:12" ht="23.25">
      <c r="A105" s="130">
        <v>1603</v>
      </c>
      <c r="B105" s="373" t="s">
        <v>858</v>
      </c>
      <c r="C105" s="374"/>
      <c r="D105" s="130">
        <v>1603</v>
      </c>
      <c r="E105" s="365" t="s">
        <v>866</v>
      </c>
      <c r="F105" s="366"/>
      <c r="G105" s="130">
        <v>1603</v>
      </c>
      <c r="H105" s="173" t="s">
        <v>265</v>
      </c>
      <c r="I105" s="169"/>
      <c r="J105" s="130">
        <v>608</v>
      </c>
      <c r="K105" s="173" t="s">
        <v>249</v>
      </c>
      <c r="L105" s="174"/>
    </row>
    <row r="106" spans="1:12" ht="23.25">
      <c r="A106" s="130"/>
      <c r="D106" s="130"/>
      <c r="E106" s="365"/>
      <c r="F106" s="366"/>
      <c r="G106" s="130">
        <v>1603</v>
      </c>
      <c r="H106" s="168" t="s">
        <v>870</v>
      </c>
      <c r="I106" s="169"/>
      <c r="J106" s="130">
        <v>1603</v>
      </c>
      <c r="K106" s="168" t="s">
        <v>264</v>
      </c>
      <c r="L106" s="169"/>
    </row>
    <row r="107" spans="1:12" ht="23.25">
      <c r="A107" s="130"/>
      <c r="B107" s="122"/>
      <c r="C107" s="123"/>
      <c r="D107" s="130"/>
      <c r="E107" s="122"/>
      <c r="F107" s="123"/>
      <c r="G107" s="130"/>
      <c r="H107" s="168"/>
      <c r="I107" s="169"/>
      <c r="J107" s="130"/>
      <c r="K107" s="168"/>
      <c r="L107" s="169"/>
    </row>
    <row r="108" spans="1:12" ht="23.25">
      <c r="A108" s="130"/>
      <c r="B108" s="122"/>
      <c r="C108" s="123"/>
      <c r="D108" s="130"/>
      <c r="E108" s="122"/>
      <c r="F108" s="123"/>
      <c r="G108" s="130"/>
      <c r="H108" s="168"/>
      <c r="I108" s="169"/>
      <c r="J108" s="130"/>
      <c r="K108" s="168"/>
      <c r="L108" s="169"/>
    </row>
    <row r="109" spans="1:12" ht="23.25">
      <c r="A109" s="151">
        <f>A110+A111+A112</f>
        <v>4809</v>
      </c>
      <c r="B109" s="397" t="s">
        <v>862</v>
      </c>
      <c r="C109" s="398"/>
      <c r="D109" s="151">
        <f>D110+D111+D112</f>
        <v>3508</v>
      </c>
      <c r="E109" s="397" t="s">
        <v>252</v>
      </c>
      <c r="F109" s="398"/>
      <c r="G109" s="151">
        <f>G110+G111+G112</f>
        <v>4809</v>
      </c>
      <c r="H109" s="177" t="s">
        <v>251</v>
      </c>
      <c r="I109" s="178"/>
      <c r="J109" s="151">
        <f>J110+J111+J112</f>
        <v>1239</v>
      </c>
      <c r="K109" s="177" t="s">
        <v>161</v>
      </c>
      <c r="L109" s="178"/>
    </row>
    <row r="110" spans="1:12" ht="23.25">
      <c r="A110" s="130">
        <v>1603</v>
      </c>
      <c r="B110" s="373" t="s">
        <v>865</v>
      </c>
      <c r="C110" s="374"/>
      <c r="D110" s="130">
        <v>952</v>
      </c>
      <c r="E110" s="373" t="s">
        <v>248</v>
      </c>
      <c r="F110" s="374"/>
      <c r="G110" s="130">
        <v>1603</v>
      </c>
      <c r="H110" s="173" t="s">
        <v>872</v>
      </c>
      <c r="I110" s="174"/>
      <c r="J110" s="130">
        <v>284</v>
      </c>
      <c r="K110" s="173" t="s">
        <v>243</v>
      </c>
      <c r="L110" s="174"/>
    </row>
    <row r="111" spans="1:12" ht="23.25">
      <c r="A111" s="130">
        <v>1603</v>
      </c>
      <c r="B111" s="373" t="s">
        <v>867</v>
      </c>
      <c r="C111" s="374"/>
      <c r="D111" s="130">
        <v>953</v>
      </c>
      <c r="E111" s="373" t="s">
        <v>244</v>
      </c>
      <c r="F111" s="374"/>
      <c r="G111" s="130">
        <v>1603</v>
      </c>
      <c r="H111" s="168" t="s">
        <v>874</v>
      </c>
      <c r="I111" s="169"/>
      <c r="J111" s="130">
        <v>298</v>
      </c>
      <c r="K111" s="173" t="s">
        <v>239</v>
      </c>
      <c r="L111" s="174"/>
    </row>
    <row r="112" spans="1:12" ht="23.25">
      <c r="A112" s="130">
        <v>1603</v>
      </c>
      <c r="B112" s="365" t="s">
        <v>869</v>
      </c>
      <c r="C112" s="366"/>
      <c r="D112" s="130">
        <v>1603</v>
      </c>
      <c r="E112" s="365" t="s">
        <v>250</v>
      </c>
      <c r="F112" s="366"/>
      <c r="G112" s="130">
        <v>1603</v>
      </c>
      <c r="H112" s="168" t="s">
        <v>247</v>
      </c>
      <c r="I112" s="169"/>
      <c r="J112" s="130">
        <v>657</v>
      </c>
      <c r="K112" s="168" t="s">
        <v>241</v>
      </c>
      <c r="L112" s="169"/>
    </row>
    <row r="113" spans="1:12" ht="23.25">
      <c r="A113" s="130">
        <v>1603</v>
      </c>
      <c r="B113" s="365" t="s">
        <v>871</v>
      </c>
      <c r="C113" s="366"/>
      <c r="D113" s="130">
        <v>1603</v>
      </c>
      <c r="E113" s="365" t="s">
        <v>875</v>
      </c>
      <c r="F113" s="366"/>
      <c r="G113" s="130">
        <v>1603</v>
      </c>
      <c r="H113" s="168" t="s">
        <v>876</v>
      </c>
      <c r="I113" s="169"/>
      <c r="J113" s="130">
        <v>1164</v>
      </c>
      <c r="K113" s="168" t="s">
        <v>877</v>
      </c>
      <c r="L113" s="169"/>
    </row>
    <row r="114" spans="1:12" ht="23.25">
      <c r="A114" s="130"/>
      <c r="B114" s="122"/>
      <c r="C114" s="123"/>
      <c r="D114" s="130">
        <v>1603</v>
      </c>
      <c r="E114" s="373" t="s">
        <v>245</v>
      </c>
      <c r="F114" s="374"/>
      <c r="G114" s="130"/>
      <c r="H114" s="175"/>
      <c r="I114" s="176"/>
      <c r="J114" s="130">
        <v>1295</v>
      </c>
      <c r="K114" s="168" t="s">
        <v>878</v>
      </c>
      <c r="L114" s="169"/>
    </row>
    <row r="115" spans="1:12" ht="23.25">
      <c r="A115" s="130"/>
      <c r="B115" s="122"/>
      <c r="C115" s="123"/>
      <c r="J115" s="130">
        <v>1348</v>
      </c>
      <c r="K115" s="173" t="s">
        <v>880</v>
      </c>
      <c r="L115" s="174"/>
    </row>
    <row r="116" spans="1:12" ht="23.25">
      <c r="A116" s="151">
        <f>A117+A118+A119</f>
        <v>345</v>
      </c>
      <c r="B116" s="397" t="s">
        <v>162</v>
      </c>
      <c r="C116" s="398"/>
      <c r="D116" s="151">
        <f>D117+D118+D119</f>
        <v>3180</v>
      </c>
      <c r="E116" s="397" t="s">
        <v>13</v>
      </c>
      <c r="F116" s="398"/>
      <c r="G116" s="151">
        <f>G117+G118+G119</f>
        <v>218</v>
      </c>
      <c r="H116" s="177" t="s">
        <v>881</v>
      </c>
      <c r="I116" s="178"/>
      <c r="J116" s="151">
        <f>J117+J118+J119</f>
        <v>3560</v>
      </c>
      <c r="K116" s="177" t="s">
        <v>14</v>
      </c>
      <c r="L116" s="178"/>
    </row>
    <row r="117" spans="1:12" ht="23.25">
      <c r="A117" s="130">
        <v>99</v>
      </c>
      <c r="B117" s="365" t="s">
        <v>873</v>
      </c>
      <c r="C117" s="366"/>
      <c r="D117" s="130">
        <v>830</v>
      </c>
      <c r="E117" s="365" t="s">
        <v>883</v>
      </c>
      <c r="F117" s="366"/>
      <c r="G117" s="7">
        <v>54</v>
      </c>
      <c r="H117" s="168" t="s">
        <v>236</v>
      </c>
      <c r="I117" s="169"/>
      <c r="J117" s="7">
        <v>354</v>
      </c>
      <c r="K117" s="168" t="s">
        <v>235</v>
      </c>
      <c r="L117" s="169"/>
    </row>
    <row r="118" spans="1:12" ht="23.25">
      <c r="A118" s="130">
        <v>121</v>
      </c>
      <c r="B118" s="365" t="s">
        <v>237</v>
      </c>
      <c r="C118" s="366"/>
      <c r="D118" s="130">
        <v>1150</v>
      </c>
      <c r="E118" s="365" t="s">
        <v>885</v>
      </c>
      <c r="F118" s="366"/>
      <c r="G118" s="7">
        <v>81</v>
      </c>
      <c r="H118" s="168" t="s">
        <v>233</v>
      </c>
      <c r="I118" s="169"/>
      <c r="J118" s="280">
        <v>1603</v>
      </c>
      <c r="K118" s="281" t="s">
        <v>232</v>
      </c>
      <c r="L118" s="282"/>
    </row>
    <row r="119" spans="1:12" ht="23.25">
      <c r="A119" s="130">
        <v>125</v>
      </c>
      <c r="B119" s="365" t="s">
        <v>238</v>
      </c>
      <c r="C119" s="366"/>
      <c r="D119" s="130">
        <v>1200</v>
      </c>
      <c r="E119" s="365" t="s">
        <v>887</v>
      </c>
      <c r="F119" s="366"/>
      <c r="G119" s="7">
        <v>83</v>
      </c>
      <c r="H119" s="168" t="s">
        <v>231</v>
      </c>
      <c r="I119" s="169"/>
      <c r="J119" s="280">
        <v>1603</v>
      </c>
      <c r="K119" s="281" t="s">
        <v>888</v>
      </c>
      <c r="L119" s="282"/>
    </row>
    <row r="120" spans="1:12" ht="23.25">
      <c r="A120" s="130">
        <v>137</v>
      </c>
      <c r="B120" s="365" t="s">
        <v>242</v>
      </c>
      <c r="C120" s="366"/>
      <c r="D120" s="130">
        <v>1320</v>
      </c>
      <c r="E120" s="365" t="s">
        <v>890</v>
      </c>
      <c r="F120" s="366"/>
      <c r="G120" s="7">
        <v>126</v>
      </c>
      <c r="H120" s="168" t="s">
        <v>891</v>
      </c>
      <c r="I120" s="169"/>
      <c r="J120" s="280">
        <v>1603</v>
      </c>
      <c r="K120" s="281" t="s">
        <v>892</v>
      </c>
      <c r="L120" s="282"/>
    </row>
    <row r="121" spans="1:12" ht="23.25">
      <c r="A121" s="130">
        <v>231</v>
      </c>
      <c r="B121" s="365" t="s">
        <v>879</v>
      </c>
      <c r="C121" s="366"/>
      <c r="D121" s="130">
        <v>1603</v>
      </c>
      <c r="E121" s="365" t="s">
        <v>893</v>
      </c>
      <c r="F121" s="366"/>
      <c r="G121" s="7">
        <v>379</v>
      </c>
      <c r="H121" s="168" t="s">
        <v>894</v>
      </c>
      <c r="I121" s="169"/>
      <c r="J121" s="280">
        <v>1603</v>
      </c>
      <c r="K121" s="281" t="s">
        <v>234</v>
      </c>
      <c r="L121" s="282"/>
    </row>
    <row r="122" spans="1:12" ht="23.25">
      <c r="A122" s="130">
        <v>278</v>
      </c>
      <c r="B122" s="365" t="s">
        <v>240</v>
      </c>
      <c r="C122" s="366"/>
      <c r="D122" s="130">
        <v>1603</v>
      </c>
      <c r="E122" s="373" t="s">
        <v>895</v>
      </c>
      <c r="F122" s="374"/>
    </row>
    <row r="123" spans="1:12" ht="23.25">
      <c r="A123" s="151">
        <f>A124+A125+A126</f>
        <v>4809</v>
      </c>
      <c r="B123" s="397" t="s">
        <v>882</v>
      </c>
      <c r="C123" s="398"/>
      <c r="D123" s="151">
        <f>D124+D125+D126</f>
        <v>1308</v>
      </c>
      <c r="E123" s="397" t="s">
        <v>401</v>
      </c>
      <c r="F123" s="398"/>
      <c r="G123" s="151">
        <f>G124+G125+G126</f>
        <v>4809</v>
      </c>
      <c r="H123" s="177" t="s">
        <v>896</v>
      </c>
      <c r="I123" s="178"/>
      <c r="J123" s="151">
        <f>J124+J125+J126</f>
        <v>4809</v>
      </c>
      <c r="K123" s="177" t="s">
        <v>392</v>
      </c>
      <c r="L123" s="178"/>
    </row>
    <row r="124" spans="1:12" ht="23.25">
      <c r="A124" s="7">
        <v>1603</v>
      </c>
      <c r="B124" s="365" t="s">
        <v>884</v>
      </c>
      <c r="C124" s="366"/>
      <c r="D124" s="130">
        <v>227</v>
      </c>
      <c r="E124" s="365" t="s">
        <v>897</v>
      </c>
      <c r="F124" s="366"/>
      <c r="G124" s="7">
        <v>1603</v>
      </c>
      <c r="H124" s="168" t="s">
        <v>898</v>
      </c>
      <c r="I124" s="169"/>
      <c r="J124" s="7">
        <v>1603</v>
      </c>
      <c r="K124" s="168" t="s">
        <v>899</v>
      </c>
      <c r="L124" s="169"/>
    </row>
    <row r="125" spans="1:12" ht="23.25">
      <c r="A125" s="7">
        <v>1603</v>
      </c>
      <c r="B125" s="365" t="s">
        <v>886</v>
      </c>
      <c r="C125" s="366"/>
      <c r="D125" s="130">
        <v>465</v>
      </c>
      <c r="E125" s="365" t="s">
        <v>901</v>
      </c>
      <c r="F125" s="366"/>
      <c r="G125" s="7">
        <v>1603</v>
      </c>
      <c r="H125" s="168" t="s">
        <v>902</v>
      </c>
      <c r="I125" s="169"/>
      <c r="J125" s="7">
        <v>1603</v>
      </c>
      <c r="K125" s="168" t="s">
        <v>903</v>
      </c>
      <c r="L125" s="169"/>
    </row>
    <row r="126" spans="1:12" ht="23.25">
      <c r="A126" s="7">
        <v>1603</v>
      </c>
      <c r="B126" s="365" t="s">
        <v>889</v>
      </c>
      <c r="C126" s="366"/>
      <c r="D126" s="130">
        <v>616</v>
      </c>
      <c r="E126" s="365" t="s">
        <v>905</v>
      </c>
      <c r="F126" s="366"/>
      <c r="G126" s="7">
        <v>1603</v>
      </c>
      <c r="H126" s="168" t="s">
        <v>906</v>
      </c>
      <c r="I126" s="169"/>
      <c r="J126" s="7">
        <v>1603</v>
      </c>
      <c r="K126" s="168" t="s">
        <v>907</v>
      </c>
      <c r="L126" s="169"/>
    </row>
    <row r="127" spans="1:12" ht="23.25">
      <c r="A127" s="7"/>
      <c r="B127" s="365"/>
      <c r="C127" s="366"/>
      <c r="D127" s="130">
        <v>1603</v>
      </c>
      <c r="E127" s="365" t="s">
        <v>909</v>
      </c>
      <c r="F127" s="366"/>
      <c r="G127" s="7">
        <v>1603</v>
      </c>
      <c r="H127" s="168" t="s">
        <v>910</v>
      </c>
      <c r="I127" s="169"/>
      <c r="J127" s="7">
        <v>1603</v>
      </c>
      <c r="K127" s="168" t="s">
        <v>911</v>
      </c>
      <c r="L127" s="169"/>
    </row>
    <row r="128" spans="1:12" ht="23.25">
      <c r="A128" s="7"/>
      <c r="B128" s="368"/>
      <c r="C128" s="369"/>
      <c r="D128" s="130">
        <v>1603</v>
      </c>
      <c r="E128" s="365" t="s">
        <v>912</v>
      </c>
      <c r="F128" s="366"/>
      <c r="G128" s="7"/>
      <c r="H128" s="168"/>
      <c r="I128" s="169"/>
      <c r="J128" s="280">
        <v>1603</v>
      </c>
      <c r="K128" s="281" t="s">
        <v>913</v>
      </c>
      <c r="L128" s="282"/>
    </row>
    <row r="129" spans="1:12" ht="23.25">
      <c r="D129" s="130"/>
      <c r="E129" s="122"/>
      <c r="F129" s="123"/>
      <c r="G129" s="7"/>
      <c r="H129" s="168"/>
      <c r="I129" s="169"/>
      <c r="J129" s="280"/>
      <c r="K129" s="281"/>
      <c r="L129" s="282"/>
    </row>
    <row r="130" spans="1:12" ht="23.25">
      <c r="A130" s="151">
        <f>A131+A132+A133</f>
        <v>4809</v>
      </c>
      <c r="B130" s="397" t="s">
        <v>1015</v>
      </c>
      <c r="C130" s="398"/>
      <c r="D130" s="151">
        <f>D131+D132+D133</f>
        <v>3259</v>
      </c>
      <c r="E130" s="397" t="s">
        <v>402</v>
      </c>
      <c r="F130" s="398"/>
      <c r="G130" s="151">
        <f>G131+G132+G133</f>
        <v>4809</v>
      </c>
      <c r="H130" s="177" t="s">
        <v>21</v>
      </c>
      <c r="I130" s="178"/>
      <c r="J130" s="151">
        <f>J131+J132+J133</f>
        <v>2674</v>
      </c>
      <c r="K130" s="177" t="s">
        <v>75</v>
      </c>
      <c r="L130" s="178"/>
    </row>
    <row r="131" spans="1:12" ht="23.25">
      <c r="A131" s="130">
        <v>1603</v>
      </c>
      <c r="B131" s="122" t="s">
        <v>900</v>
      </c>
      <c r="C131" s="123"/>
      <c r="D131" s="130">
        <v>519</v>
      </c>
      <c r="E131" s="373" t="s">
        <v>914</v>
      </c>
      <c r="F131" s="374"/>
      <c r="G131" s="7">
        <v>1603</v>
      </c>
      <c r="H131" s="168" t="s">
        <v>915</v>
      </c>
      <c r="I131" s="169"/>
      <c r="J131" s="7">
        <v>475</v>
      </c>
      <c r="K131" s="168" t="s">
        <v>916</v>
      </c>
      <c r="L131" s="169"/>
    </row>
    <row r="132" spans="1:12" ht="23.25">
      <c r="A132" s="130">
        <v>1603</v>
      </c>
      <c r="B132" s="122" t="s">
        <v>904</v>
      </c>
      <c r="C132" s="123"/>
      <c r="D132" s="130">
        <v>1137</v>
      </c>
      <c r="E132" s="365" t="s">
        <v>918</v>
      </c>
      <c r="F132" s="366"/>
      <c r="G132" s="7">
        <v>1603</v>
      </c>
      <c r="H132" s="168" t="s">
        <v>924</v>
      </c>
      <c r="I132" s="169"/>
      <c r="J132" s="7">
        <v>596</v>
      </c>
      <c r="K132" s="168" t="s">
        <v>919</v>
      </c>
      <c r="L132" s="169"/>
    </row>
    <row r="133" spans="1:12" ht="23.25">
      <c r="A133" s="130">
        <v>1603</v>
      </c>
      <c r="B133" s="122" t="s">
        <v>908</v>
      </c>
      <c r="C133" s="123"/>
      <c r="D133" s="130">
        <v>1603</v>
      </c>
      <c r="E133" s="365" t="s">
        <v>921</v>
      </c>
      <c r="F133" s="366"/>
      <c r="G133" s="7">
        <v>1603</v>
      </c>
      <c r="H133" s="168" t="s">
        <v>227</v>
      </c>
      <c r="I133" s="169"/>
      <c r="J133" s="7">
        <v>1603</v>
      </c>
      <c r="K133" s="168" t="s">
        <v>922</v>
      </c>
      <c r="L133" s="169"/>
    </row>
    <row r="134" spans="1:12" ht="23.25">
      <c r="A134" s="130"/>
      <c r="B134" s="122"/>
      <c r="C134" s="123"/>
      <c r="D134" s="7"/>
      <c r="E134" s="365"/>
      <c r="F134" s="366"/>
      <c r="G134" s="7">
        <v>1603</v>
      </c>
      <c r="H134" s="168" t="s">
        <v>226</v>
      </c>
      <c r="I134" s="169"/>
      <c r="J134" s="7"/>
      <c r="K134" s="168"/>
      <c r="L134" s="169"/>
    </row>
    <row r="135" spans="1:12" ht="23.25">
      <c r="A135" s="130"/>
      <c r="B135" s="122"/>
      <c r="C135" s="123"/>
      <c r="D135" s="7"/>
      <c r="E135" s="368"/>
      <c r="F135" s="369"/>
      <c r="G135" s="7">
        <v>1603</v>
      </c>
      <c r="H135" s="293" t="s">
        <v>925</v>
      </c>
      <c r="I135" s="169"/>
      <c r="J135" s="7"/>
      <c r="K135" s="168"/>
      <c r="L135" s="169"/>
    </row>
    <row r="136" spans="1:12" ht="23.25">
      <c r="A136" s="130"/>
      <c r="B136" s="122"/>
      <c r="C136" s="123"/>
      <c r="D136" s="7"/>
      <c r="E136" s="164"/>
      <c r="F136" s="165"/>
      <c r="G136" s="7"/>
      <c r="H136" s="168"/>
      <c r="I136" s="169"/>
      <c r="J136" s="7"/>
      <c r="K136" s="168"/>
      <c r="L136" s="169"/>
    </row>
    <row r="137" spans="1:12" ht="23.25">
      <c r="A137" s="151">
        <f>A138+A139+A140</f>
        <v>4014</v>
      </c>
      <c r="B137" s="397" t="s">
        <v>403</v>
      </c>
      <c r="C137" s="398"/>
      <c r="D137" s="151">
        <f>D138+D139+D140</f>
        <v>503</v>
      </c>
      <c r="E137" s="397" t="s">
        <v>230</v>
      </c>
      <c r="F137" s="398"/>
      <c r="G137" s="151">
        <f>G138+G139+G140</f>
        <v>4809</v>
      </c>
      <c r="H137" s="177" t="s">
        <v>926</v>
      </c>
      <c r="I137" s="178"/>
      <c r="J137" s="151">
        <f>J138+J139+J140</f>
        <v>4809</v>
      </c>
      <c r="K137" s="395" t="s">
        <v>1016</v>
      </c>
      <c r="L137" s="396"/>
    </row>
    <row r="138" spans="1:12" ht="23.25">
      <c r="A138" s="7">
        <v>808</v>
      </c>
      <c r="B138" s="365" t="s">
        <v>917</v>
      </c>
      <c r="C138" s="366"/>
      <c r="D138" s="7">
        <v>100</v>
      </c>
      <c r="E138" s="365" t="s">
        <v>927</v>
      </c>
      <c r="F138" s="366"/>
      <c r="G138" s="130">
        <v>1603</v>
      </c>
      <c r="H138" s="168" t="s">
        <v>928</v>
      </c>
      <c r="I138" s="169"/>
      <c r="J138" s="7">
        <v>1603</v>
      </c>
      <c r="K138" s="168" t="s">
        <v>929</v>
      </c>
      <c r="L138" s="169"/>
    </row>
    <row r="139" spans="1:12" ht="23.25">
      <c r="A139" s="7">
        <v>1603</v>
      </c>
      <c r="B139" s="365" t="s">
        <v>920</v>
      </c>
      <c r="C139" s="366"/>
      <c r="D139" s="7">
        <v>184</v>
      </c>
      <c r="E139" s="365" t="s">
        <v>931</v>
      </c>
      <c r="F139" s="366"/>
      <c r="G139" s="130">
        <v>1603</v>
      </c>
      <c r="H139" s="168" t="s">
        <v>932</v>
      </c>
      <c r="I139" s="169"/>
      <c r="J139" s="7">
        <v>1603</v>
      </c>
      <c r="K139" s="168" t="s">
        <v>933</v>
      </c>
      <c r="L139" s="169"/>
    </row>
    <row r="140" spans="1:12" ht="23.25">
      <c r="A140" s="7">
        <v>1603</v>
      </c>
      <c r="B140" s="365" t="s">
        <v>923</v>
      </c>
      <c r="C140" s="366"/>
      <c r="D140" s="7">
        <v>219</v>
      </c>
      <c r="E140" s="365" t="s">
        <v>935</v>
      </c>
      <c r="F140" s="366"/>
      <c r="G140" s="130">
        <v>1603</v>
      </c>
      <c r="H140" s="168" t="s">
        <v>936</v>
      </c>
      <c r="I140" s="169"/>
      <c r="J140" s="7">
        <v>1603</v>
      </c>
      <c r="K140" s="168" t="s">
        <v>937</v>
      </c>
      <c r="L140" s="169"/>
    </row>
    <row r="141" spans="1:12" ht="23.25">
      <c r="A141" s="7"/>
      <c r="B141" s="365"/>
      <c r="C141" s="366"/>
      <c r="D141" s="7">
        <v>220</v>
      </c>
      <c r="E141" s="170" t="s">
        <v>229</v>
      </c>
      <c r="F141" s="170"/>
      <c r="G141" s="130"/>
      <c r="H141" s="168"/>
      <c r="I141" s="169"/>
      <c r="J141" s="7"/>
      <c r="K141" s="168"/>
      <c r="L141" s="169"/>
    </row>
    <row r="142" spans="1:12" ht="23.25">
      <c r="A142" s="7"/>
      <c r="B142" s="365"/>
      <c r="C142" s="366"/>
      <c r="D142" s="7">
        <v>262</v>
      </c>
      <c r="E142" s="365" t="s">
        <v>940</v>
      </c>
      <c r="F142" s="366"/>
      <c r="J142" s="7"/>
      <c r="K142" s="168"/>
      <c r="L142" s="169"/>
    </row>
    <row r="143" spans="1:12" ht="23.25">
      <c r="A143" s="7"/>
      <c r="B143" s="122"/>
      <c r="C143" s="123"/>
      <c r="D143" s="7"/>
      <c r="E143" s="168"/>
      <c r="F143" s="169"/>
      <c r="J143" s="7"/>
      <c r="K143" s="168"/>
      <c r="L143" s="169"/>
    </row>
    <row r="144" spans="1:12" ht="23.25">
      <c r="A144" s="151">
        <f>A145+A146+A147</f>
        <v>284</v>
      </c>
      <c r="B144" s="397" t="s">
        <v>416</v>
      </c>
      <c r="C144" s="398"/>
      <c r="D144" s="151">
        <f>D145+D146+D147</f>
        <v>1158</v>
      </c>
      <c r="E144" s="397" t="s">
        <v>16</v>
      </c>
      <c r="F144" s="398"/>
      <c r="G144" s="151">
        <f>G145+G146+G147</f>
        <v>4809</v>
      </c>
      <c r="H144" s="177" t="s">
        <v>942</v>
      </c>
      <c r="I144" s="178"/>
      <c r="J144" s="151">
        <f>J145+J146+J147</f>
        <v>4809</v>
      </c>
      <c r="K144" s="177" t="s">
        <v>17</v>
      </c>
      <c r="L144" s="178"/>
    </row>
    <row r="145" spans="1:12" ht="23.25">
      <c r="A145" s="7">
        <v>52</v>
      </c>
      <c r="B145" s="365" t="s">
        <v>930</v>
      </c>
      <c r="C145" s="366"/>
      <c r="D145" s="7">
        <v>385</v>
      </c>
      <c r="E145" s="365" t="s">
        <v>225</v>
      </c>
      <c r="F145" s="366"/>
      <c r="G145" s="7">
        <v>1603</v>
      </c>
      <c r="H145" s="168" t="s">
        <v>944</v>
      </c>
      <c r="I145" s="169"/>
      <c r="J145" s="7">
        <v>1603</v>
      </c>
      <c r="K145" s="168" t="s">
        <v>945</v>
      </c>
      <c r="L145" s="169"/>
    </row>
    <row r="146" spans="1:12" ht="23.25">
      <c r="A146" s="7">
        <v>60</v>
      </c>
      <c r="B146" s="365" t="s">
        <v>934</v>
      </c>
      <c r="C146" s="366"/>
      <c r="D146" s="130">
        <v>386</v>
      </c>
      <c r="E146" s="373" t="s">
        <v>223</v>
      </c>
      <c r="F146" s="374"/>
      <c r="G146" s="7">
        <v>1603</v>
      </c>
      <c r="H146" s="168" t="s">
        <v>947</v>
      </c>
      <c r="I146" s="169"/>
      <c r="J146" s="7">
        <v>1603</v>
      </c>
      <c r="K146" s="168" t="s">
        <v>220</v>
      </c>
      <c r="L146" s="169"/>
    </row>
    <row r="147" spans="1:12" ht="23.25">
      <c r="A147" s="7">
        <v>172</v>
      </c>
      <c r="B147" s="365" t="s">
        <v>938</v>
      </c>
      <c r="C147" s="366"/>
      <c r="D147" s="7">
        <v>387</v>
      </c>
      <c r="E147" s="365" t="s">
        <v>221</v>
      </c>
      <c r="F147" s="366"/>
      <c r="G147" s="7">
        <v>1603</v>
      </c>
      <c r="H147" s="168" t="s">
        <v>224</v>
      </c>
      <c r="I147" s="169"/>
      <c r="J147" s="7">
        <v>1603</v>
      </c>
      <c r="K147" s="168" t="s">
        <v>949</v>
      </c>
      <c r="L147" s="169"/>
    </row>
    <row r="148" spans="1:12" ht="23.25">
      <c r="A148" s="7">
        <v>457</v>
      </c>
      <c r="B148" s="365" t="s">
        <v>939</v>
      </c>
      <c r="C148" s="366"/>
      <c r="D148" s="7">
        <v>1603</v>
      </c>
      <c r="E148" s="365" t="s">
        <v>951</v>
      </c>
      <c r="F148" s="366"/>
      <c r="G148" s="7"/>
      <c r="H148" s="168"/>
      <c r="I148" s="169"/>
      <c r="J148" s="7"/>
      <c r="K148" s="168"/>
      <c r="L148" s="169"/>
    </row>
    <row r="149" spans="1:12" ht="23.25">
      <c r="A149" s="7">
        <v>480</v>
      </c>
      <c r="B149" s="365" t="s">
        <v>941</v>
      </c>
      <c r="C149" s="366"/>
      <c r="D149" s="7">
        <v>1603</v>
      </c>
      <c r="E149" s="365" t="s">
        <v>952</v>
      </c>
      <c r="F149" s="366"/>
      <c r="G149" s="7"/>
      <c r="H149" s="168"/>
      <c r="I149" s="169"/>
      <c r="J149" s="7"/>
      <c r="K149" s="171"/>
      <c r="L149" s="172"/>
    </row>
    <row r="150" spans="1:12" ht="23.25">
      <c r="A150" s="7"/>
      <c r="B150" s="168"/>
      <c r="C150" s="169"/>
      <c r="D150" s="7"/>
      <c r="E150" s="122"/>
      <c r="F150" s="123"/>
      <c r="G150" s="7"/>
      <c r="H150" s="168"/>
      <c r="I150" s="169"/>
      <c r="J150" s="7"/>
      <c r="K150" s="171"/>
      <c r="L150" s="172"/>
    </row>
    <row r="151" spans="1:12" ht="23.25">
      <c r="A151" s="151">
        <f>A152+A153+A154</f>
        <v>4809</v>
      </c>
      <c r="B151" s="397" t="s">
        <v>943</v>
      </c>
      <c r="C151" s="398"/>
      <c r="D151" s="151">
        <f>D152+D153+D154</f>
        <v>298</v>
      </c>
      <c r="E151" s="397" t="s">
        <v>19</v>
      </c>
      <c r="F151" s="398"/>
      <c r="G151" s="151">
        <f>G152+G153+G154</f>
        <v>130</v>
      </c>
      <c r="H151" s="177" t="s">
        <v>395</v>
      </c>
      <c r="I151" s="178"/>
      <c r="J151" s="151">
        <f>J152+J153+J154</f>
        <v>182</v>
      </c>
      <c r="K151" s="177" t="s">
        <v>393</v>
      </c>
      <c r="L151" s="178"/>
    </row>
    <row r="152" spans="1:12" ht="23.25">
      <c r="A152" s="7">
        <v>1603</v>
      </c>
      <c r="B152" s="365" t="s">
        <v>946</v>
      </c>
      <c r="C152" s="366"/>
      <c r="D152" s="7">
        <v>32</v>
      </c>
      <c r="E152" s="365" t="s">
        <v>953</v>
      </c>
      <c r="F152" s="366"/>
      <c r="G152" s="7">
        <v>25</v>
      </c>
      <c r="H152" s="168" t="s">
        <v>954</v>
      </c>
      <c r="I152" s="169"/>
      <c r="J152" s="7">
        <v>41</v>
      </c>
      <c r="K152" s="168" t="s">
        <v>218</v>
      </c>
      <c r="L152" s="169"/>
    </row>
    <row r="153" spans="1:12" ht="23.25">
      <c r="A153" s="7">
        <v>1603</v>
      </c>
      <c r="B153" s="365" t="s">
        <v>948</v>
      </c>
      <c r="C153" s="366"/>
      <c r="D153" s="7">
        <v>72</v>
      </c>
      <c r="E153" s="365" t="s">
        <v>956</v>
      </c>
      <c r="F153" s="366"/>
      <c r="G153" s="7">
        <v>29</v>
      </c>
      <c r="H153" s="168" t="s">
        <v>216</v>
      </c>
      <c r="I153" s="169"/>
      <c r="J153" s="7">
        <v>61</v>
      </c>
      <c r="K153" s="168" t="s">
        <v>212</v>
      </c>
      <c r="L153" s="169"/>
    </row>
    <row r="154" spans="1:12" ht="23.25">
      <c r="A154" s="7">
        <v>1603</v>
      </c>
      <c r="B154" s="365" t="s">
        <v>950</v>
      </c>
      <c r="C154" s="366"/>
      <c r="D154" s="7">
        <v>194</v>
      </c>
      <c r="E154" s="365" t="s">
        <v>222</v>
      </c>
      <c r="F154" s="366"/>
      <c r="G154" s="7">
        <v>76</v>
      </c>
      <c r="H154" s="168" t="s">
        <v>209</v>
      </c>
      <c r="I154" s="169"/>
      <c r="J154" s="7">
        <v>80</v>
      </c>
      <c r="K154" s="168" t="s">
        <v>210</v>
      </c>
      <c r="L154" s="169"/>
    </row>
    <row r="155" spans="1:12" ht="23.25">
      <c r="A155" s="7"/>
      <c r="B155" s="365"/>
      <c r="C155" s="366"/>
      <c r="D155" s="7">
        <v>256</v>
      </c>
      <c r="E155" s="365" t="s">
        <v>959</v>
      </c>
      <c r="F155" s="366"/>
      <c r="G155" s="7">
        <v>307</v>
      </c>
      <c r="H155" s="168" t="s">
        <v>960</v>
      </c>
      <c r="I155" s="169"/>
      <c r="J155" s="7">
        <v>95</v>
      </c>
      <c r="K155" s="168" t="s">
        <v>208</v>
      </c>
      <c r="L155" s="169"/>
    </row>
    <row r="156" spans="1:12" ht="23.25">
      <c r="A156" s="7"/>
      <c r="B156" s="365"/>
      <c r="C156" s="366"/>
      <c r="D156" s="7">
        <v>410</v>
      </c>
      <c r="E156" s="365" t="s">
        <v>961</v>
      </c>
      <c r="F156" s="366"/>
      <c r="G156" s="7">
        <v>431</v>
      </c>
      <c r="H156" s="168" t="s">
        <v>962</v>
      </c>
      <c r="I156" s="169"/>
      <c r="J156" s="7">
        <v>109</v>
      </c>
      <c r="K156" s="168" t="s">
        <v>215</v>
      </c>
      <c r="L156" s="169"/>
    </row>
    <row r="157" spans="1:12" ht="23.25">
      <c r="A157" s="7"/>
      <c r="B157" s="122"/>
      <c r="C157" s="123"/>
      <c r="D157" s="130">
        <v>610</v>
      </c>
      <c r="E157" s="373" t="s">
        <v>963</v>
      </c>
      <c r="F157" s="374"/>
      <c r="G157" s="7"/>
      <c r="H157" s="168"/>
      <c r="I157" s="169"/>
      <c r="J157" s="7">
        <v>156</v>
      </c>
      <c r="K157" s="168" t="s">
        <v>964</v>
      </c>
      <c r="L157" s="169"/>
    </row>
    <row r="158" spans="1:12" ht="23.25">
      <c r="A158" s="151">
        <f>A159+A160+A161</f>
        <v>4180</v>
      </c>
      <c r="B158" s="397" t="s">
        <v>382</v>
      </c>
      <c r="C158" s="398"/>
      <c r="D158" s="151">
        <f>D159+D160+D161</f>
        <v>4809</v>
      </c>
      <c r="E158" s="397" t="s">
        <v>219</v>
      </c>
      <c r="F158" s="398"/>
      <c r="G158" s="151">
        <f>G159+G160+G161</f>
        <v>4809</v>
      </c>
      <c r="H158" s="177" t="s">
        <v>1017</v>
      </c>
      <c r="I158" s="178"/>
      <c r="J158" s="151">
        <f>J159+J160+J161</f>
        <v>4809</v>
      </c>
      <c r="K158" s="177" t="s">
        <v>388</v>
      </c>
      <c r="L158" s="178"/>
    </row>
    <row r="159" spans="1:12" ht="23.25">
      <c r="A159" s="7">
        <v>974</v>
      </c>
      <c r="B159" s="365" t="s">
        <v>955</v>
      </c>
      <c r="C159" s="366"/>
      <c r="D159" s="7">
        <v>1603</v>
      </c>
      <c r="E159" s="365" t="s">
        <v>213</v>
      </c>
      <c r="F159" s="366"/>
      <c r="G159" s="130">
        <v>1603</v>
      </c>
      <c r="H159" s="168" t="s">
        <v>965</v>
      </c>
      <c r="I159" s="169"/>
      <c r="J159" s="130">
        <v>1603</v>
      </c>
      <c r="K159" s="173" t="s">
        <v>1029</v>
      </c>
      <c r="L159" s="174"/>
    </row>
    <row r="160" spans="1:12" ht="23.25">
      <c r="A160" s="7">
        <v>1603</v>
      </c>
      <c r="B160" s="365" t="s">
        <v>957</v>
      </c>
      <c r="C160" s="366"/>
      <c r="D160" s="7">
        <v>1603</v>
      </c>
      <c r="E160" s="365" t="s">
        <v>211</v>
      </c>
      <c r="F160" s="366"/>
      <c r="G160" s="130">
        <v>1603</v>
      </c>
      <c r="H160" s="168" t="s">
        <v>967</v>
      </c>
      <c r="I160" s="169"/>
      <c r="J160" s="130">
        <v>1603</v>
      </c>
      <c r="K160" s="168" t="s">
        <v>968</v>
      </c>
      <c r="L160" s="169"/>
    </row>
    <row r="161" spans="1:12" ht="23.25">
      <c r="A161" s="7">
        <v>1603</v>
      </c>
      <c r="B161" s="365" t="s">
        <v>958</v>
      </c>
      <c r="C161" s="366"/>
      <c r="D161" s="7">
        <v>1603</v>
      </c>
      <c r="E161" s="365" t="s">
        <v>214</v>
      </c>
      <c r="F161" s="366"/>
      <c r="G161" s="130">
        <v>1603</v>
      </c>
      <c r="H161" s="168" t="s">
        <v>970</v>
      </c>
      <c r="I161" s="169"/>
      <c r="J161" s="130">
        <v>1603</v>
      </c>
      <c r="K161" s="168" t="s">
        <v>971</v>
      </c>
      <c r="L161" s="169"/>
    </row>
    <row r="162" spans="1:12" ht="23.25">
      <c r="A162" s="7"/>
      <c r="B162" s="365"/>
      <c r="C162" s="366"/>
      <c r="D162" s="7">
        <v>1603</v>
      </c>
      <c r="E162" s="365" t="s">
        <v>217</v>
      </c>
      <c r="F162" s="366"/>
      <c r="G162" s="130"/>
      <c r="H162" s="168"/>
      <c r="I162" s="169"/>
      <c r="J162" s="130"/>
      <c r="K162" s="168"/>
      <c r="L162" s="169"/>
    </row>
    <row r="163" spans="1:12" ht="23.25">
      <c r="A163" s="7"/>
      <c r="B163" s="365"/>
      <c r="C163" s="366"/>
      <c r="D163" s="7">
        <v>1603</v>
      </c>
      <c r="E163" s="365" t="s">
        <v>973</v>
      </c>
      <c r="F163" s="366"/>
      <c r="G163" s="130"/>
      <c r="H163" s="168"/>
      <c r="I163" s="169"/>
    </row>
    <row r="164" spans="1:12" ht="23.25">
      <c r="A164" s="7"/>
      <c r="B164" s="122"/>
      <c r="C164" s="123"/>
      <c r="D164" s="130"/>
      <c r="E164" s="122"/>
      <c r="F164" s="123"/>
    </row>
    <row r="165" spans="1:12" ht="23.25">
      <c r="A165" s="151">
        <f>A166+A167+A168</f>
        <v>4809</v>
      </c>
      <c r="B165" s="397" t="s">
        <v>389</v>
      </c>
      <c r="C165" s="398"/>
      <c r="D165" s="151">
        <f>D166+D167+D168</f>
        <v>4809</v>
      </c>
      <c r="E165" s="126" t="s">
        <v>201</v>
      </c>
      <c r="F165" s="127"/>
      <c r="G165" s="151">
        <f>G166+G167+G168</f>
        <v>4809</v>
      </c>
      <c r="H165" s="395" t="s">
        <v>1014</v>
      </c>
      <c r="I165" s="396"/>
      <c r="J165" s="151">
        <f>J166+J167+J168</f>
        <v>3790</v>
      </c>
      <c r="K165" s="126" t="s">
        <v>207</v>
      </c>
      <c r="L165" s="127"/>
    </row>
    <row r="166" spans="1:12" ht="23.25">
      <c r="A166" s="130">
        <v>1603</v>
      </c>
      <c r="B166" s="373" t="s">
        <v>966</v>
      </c>
      <c r="C166" s="374"/>
      <c r="D166" s="130">
        <v>1603</v>
      </c>
      <c r="E166" s="283" t="s">
        <v>982</v>
      </c>
      <c r="G166" s="130">
        <v>1603</v>
      </c>
      <c r="H166" s="168" t="s">
        <v>975</v>
      </c>
      <c r="I166" s="169"/>
      <c r="J166" s="130">
        <v>845</v>
      </c>
      <c r="K166" s="365" t="s">
        <v>206</v>
      </c>
      <c r="L166" s="366"/>
    </row>
    <row r="167" spans="1:12" ht="23.25">
      <c r="A167" s="130">
        <v>1603</v>
      </c>
      <c r="B167" s="365" t="s">
        <v>969</v>
      </c>
      <c r="C167" s="366"/>
      <c r="D167" s="130">
        <v>1603</v>
      </c>
      <c r="E167" s="373" t="s">
        <v>974</v>
      </c>
      <c r="F167" s="374"/>
      <c r="G167" s="130">
        <v>1603</v>
      </c>
      <c r="H167" s="168" t="s">
        <v>977</v>
      </c>
      <c r="I167" s="169"/>
      <c r="J167" s="130">
        <v>1342</v>
      </c>
      <c r="K167" s="365" t="s">
        <v>978</v>
      </c>
      <c r="L167" s="366"/>
    </row>
    <row r="168" spans="1:12" ht="23.25">
      <c r="A168" s="130">
        <v>1603</v>
      </c>
      <c r="B168" s="365" t="s">
        <v>972</v>
      </c>
      <c r="C168" s="366"/>
      <c r="D168" s="130">
        <v>1603</v>
      </c>
      <c r="E168" s="285" t="s">
        <v>976</v>
      </c>
      <c r="F168" s="286"/>
      <c r="G168" s="130">
        <v>1603</v>
      </c>
      <c r="H168" s="168" t="s">
        <v>980</v>
      </c>
      <c r="I168" s="169"/>
      <c r="J168" s="130">
        <v>1603</v>
      </c>
      <c r="K168" s="365" t="s">
        <v>981</v>
      </c>
      <c r="L168" s="366"/>
    </row>
    <row r="169" spans="1:12" ht="23.25">
      <c r="A169" s="130"/>
      <c r="B169" s="122"/>
      <c r="C169" s="123"/>
      <c r="D169" s="130">
        <v>1603</v>
      </c>
      <c r="E169" s="283" t="s">
        <v>979</v>
      </c>
      <c r="F169" s="284"/>
      <c r="G169" s="130"/>
      <c r="H169" s="168"/>
      <c r="I169" s="169"/>
      <c r="J169" s="130">
        <v>1603</v>
      </c>
      <c r="K169" s="122" t="s">
        <v>983</v>
      </c>
      <c r="L169" s="123"/>
    </row>
    <row r="170" spans="1:12" ht="23.25">
      <c r="A170" s="130"/>
      <c r="B170" s="122"/>
      <c r="C170" s="123"/>
      <c r="D170" s="130"/>
      <c r="E170" s="283"/>
      <c r="F170" s="284"/>
      <c r="G170" s="130"/>
      <c r="H170" s="168"/>
      <c r="I170" s="169"/>
      <c r="J170" s="130">
        <v>1603</v>
      </c>
      <c r="K170" s="122" t="s">
        <v>984</v>
      </c>
      <c r="L170" s="123"/>
    </row>
    <row r="171" spans="1:12" ht="23.25">
      <c r="A171" s="130"/>
      <c r="B171" s="122"/>
      <c r="C171" s="123"/>
      <c r="D171" s="130"/>
      <c r="E171" s="283"/>
      <c r="F171" s="284"/>
      <c r="G171" s="130"/>
      <c r="H171" s="168"/>
      <c r="I171" s="169"/>
      <c r="J171" s="130"/>
      <c r="K171" s="122"/>
      <c r="L171" s="123"/>
    </row>
  </sheetData>
  <sortState xmlns:xlrd2="http://schemas.microsoft.com/office/spreadsheetml/2017/richdata2" ref="E97:F98">
    <sortCondition ref="E98"/>
  </sortState>
  <mergeCells count="343">
    <mergeCell ref="B99:C99"/>
    <mergeCell ref="E104:F104"/>
    <mergeCell ref="E102:F102"/>
    <mergeCell ref="E96:F96"/>
    <mergeCell ref="E92:F92"/>
    <mergeCell ref="E99:F99"/>
    <mergeCell ref="B105:C105"/>
    <mergeCell ref="E97:F97"/>
    <mergeCell ref="E98:F98"/>
    <mergeCell ref="E95:F95"/>
    <mergeCell ref="B97:C97"/>
    <mergeCell ref="B96:C96"/>
    <mergeCell ref="E105:F105"/>
    <mergeCell ref="E103:F103"/>
    <mergeCell ref="B87:C87"/>
    <mergeCell ref="E79:F79"/>
    <mergeCell ref="B88:C88"/>
    <mergeCell ref="B86:C86"/>
    <mergeCell ref="E89:F89"/>
    <mergeCell ref="B95:C95"/>
    <mergeCell ref="E91:F91"/>
    <mergeCell ref="B98:C98"/>
    <mergeCell ref="E88:F88"/>
    <mergeCell ref="E84:F84"/>
    <mergeCell ref="E83:F83"/>
    <mergeCell ref="E90:F90"/>
    <mergeCell ref="E87:F87"/>
    <mergeCell ref="B84:C84"/>
    <mergeCell ref="B80:C80"/>
    <mergeCell ref="B79:C79"/>
    <mergeCell ref="E81:F81"/>
    <mergeCell ref="B83:C83"/>
    <mergeCell ref="E82:F82"/>
    <mergeCell ref="B81:C81"/>
    <mergeCell ref="B82:C82"/>
    <mergeCell ref="B85:C85"/>
    <mergeCell ref="E70:F70"/>
    <mergeCell ref="E77:F77"/>
    <mergeCell ref="E75:F75"/>
    <mergeCell ref="E78:F78"/>
    <mergeCell ref="E76:F76"/>
    <mergeCell ref="B75:C75"/>
    <mergeCell ref="B76:C76"/>
    <mergeCell ref="E66:F66"/>
    <mergeCell ref="E72:F72"/>
    <mergeCell ref="B77:C77"/>
    <mergeCell ref="B78:C78"/>
    <mergeCell ref="E68:F68"/>
    <mergeCell ref="B74:C74"/>
    <mergeCell ref="E67:F67"/>
    <mergeCell ref="E74:F74"/>
    <mergeCell ref="B68:C68"/>
    <mergeCell ref="B69:C69"/>
    <mergeCell ref="B70:C70"/>
    <mergeCell ref="B71:C71"/>
    <mergeCell ref="B72:C72"/>
    <mergeCell ref="H59:I59"/>
    <mergeCell ref="B56:C56"/>
    <mergeCell ref="E56:F56"/>
    <mergeCell ref="H56:I56"/>
    <mergeCell ref="B57:C57"/>
    <mergeCell ref="H57:I57"/>
    <mergeCell ref="B61:C61"/>
    <mergeCell ref="E61:F61"/>
    <mergeCell ref="B62:C62"/>
    <mergeCell ref="B60:C60"/>
    <mergeCell ref="E60:F60"/>
    <mergeCell ref="H60:I60"/>
    <mergeCell ref="E62:F62"/>
    <mergeCell ref="H48:I48"/>
    <mergeCell ref="K48:L48"/>
    <mergeCell ref="B55:C55"/>
    <mergeCell ref="E55:F55"/>
    <mergeCell ref="H55:I55"/>
    <mergeCell ref="E50:F50"/>
    <mergeCell ref="B53:C53"/>
    <mergeCell ref="E53:F53"/>
    <mergeCell ref="H53:I53"/>
    <mergeCell ref="K53:L53"/>
    <mergeCell ref="B54:C54"/>
    <mergeCell ref="E54:F54"/>
    <mergeCell ref="H54:I54"/>
    <mergeCell ref="K54:L54"/>
    <mergeCell ref="K55:L55"/>
    <mergeCell ref="H40:I40"/>
    <mergeCell ref="K42:L42"/>
    <mergeCell ref="E49:F49"/>
    <mergeCell ref="H49:I49"/>
    <mergeCell ref="K49:L49"/>
    <mergeCell ref="B42:C42"/>
    <mergeCell ref="E42:F42"/>
    <mergeCell ref="H42:I42"/>
    <mergeCell ref="K40:L40"/>
    <mergeCell ref="B43:C43"/>
    <mergeCell ref="B44:C44"/>
    <mergeCell ref="E44:F44"/>
    <mergeCell ref="H44:I44"/>
    <mergeCell ref="K44:L44"/>
    <mergeCell ref="B45:C45"/>
    <mergeCell ref="H45:I45"/>
    <mergeCell ref="B46:C46"/>
    <mergeCell ref="E46:F46"/>
    <mergeCell ref="H46:I46"/>
    <mergeCell ref="K46:L46"/>
    <mergeCell ref="E47:F47"/>
    <mergeCell ref="H47:I47"/>
    <mergeCell ref="K47:L47"/>
    <mergeCell ref="E48:F48"/>
    <mergeCell ref="H35:I35"/>
    <mergeCell ref="K35:L35"/>
    <mergeCell ref="E38:F38"/>
    <mergeCell ref="H38:I38"/>
    <mergeCell ref="K37:L37"/>
    <mergeCell ref="B39:C39"/>
    <mergeCell ref="E39:F39"/>
    <mergeCell ref="H39:I39"/>
    <mergeCell ref="K39:L39"/>
    <mergeCell ref="H32:I32"/>
    <mergeCell ref="K32:L32"/>
    <mergeCell ref="B33:C33"/>
    <mergeCell ref="E33:F33"/>
    <mergeCell ref="H33:I33"/>
    <mergeCell ref="K33:L33"/>
    <mergeCell ref="B34:C34"/>
    <mergeCell ref="E34:F34"/>
    <mergeCell ref="H34:I34"/>
    <mergeCell ref="K34:L34"/>
    <mergeCell ref="B18:C18"/>
    <mergeCell ref="E18:F18"/>
    <mergeCell ref="H18:I18"/>
    <mergeCell ref="K18:L18"/>
    <mergeCell ref="E19:F19"/>
    <mergeCell ref="H19:I19"/>
    <mergeCell ref="K19:L19"/>
    <mergeCell ref="B19:C19"/>
    <mergeCell ref="B31:C31"/>
    <mergeCell ref="E31:F31"/>
    <mergeCell ref="H31:I31"/>
    <mergeCell ref="K31:L31"/>
    <mergeCell ref="E21:F21"/>
    <mergeCell ref="K21:L21"/>
    <mergeCell ref="E23:F23"/>
    <mergeCell ref="H23:I23"/>
    <mergeCell ref="K22:L22"/>
    <mergeCell ref="B24:C24"/>
    <mergeCell ref="E24:F24"/>
    <mergeCell ref="H24:I24"/>
    <mergeCell ref="K24:L24"/>
    <mergeCell ref="B25:C25"/>
    <mergeCell ref="E25:F25"/>
    <mergeCell ref="H25:I25"/>
    <mergeCell ref="B10:C10"/>
    <mergeCell ref="E10:F10"/>
    <mergeCell ref="H10:I10"/>
    <mergeCell ref="K10:L10"/>
    <mergeCell ref="B11:C11"/>
    <mergeCell ref="E11:F11"/>
    <mergeCell ref="H11:I11"/>
    <mergeCell ref="K11:L11"/>
    <mergeCell ref="E20:F20"/>
    <mergeCell ref="H20:I20"/>
    <mergeCell ref="K20:L20"/>
    <mergeCell ref="B12:C12"/>
    <mergeCell ref="E12:F12"/>
    <mergeCell ref="H12:I12"/>
    <mergeCell ref="K12:L12"/>
    <mergeCell ref="B13:C13"/>
    <mergeCell ref="E13:F13"/>
    <mergeCell ref="H13:I13"/>
    <mergeCell ref="K13:L13"/>
    <mergeCell ref="B14:C14"/>
    <mergeCell ref="E14:F14"/>
    <mergeCell ref="E17:F17"/>
    <mergeCell ref="H17:I17"/>
    <mergeCell ref="K17:L17"/>
    <mergeCell ref="B6:C6"/>
    <mergeCell ref="E6:F6"/>
    <mergeCell ref="H6:I6"/>
    <mergeCell ref="K6:L6"/>
    <mergeCell ref="B7:C7"/>
    <mergeCell ref="E7:F7"/>
    <mergeCell ref="H7:I7"/>
    <mergeCell ref="K7:L7"/>
    <mergeCell ref="B9:C9"/>
    <mergeCell ref="E9:F9"/>
    <mergeCell ref="H9:I9"/>
    <mergeCell ref="K9:L9"/>
    <mergeCell ref="B3:C3"/>
    <mergeCell ref="E3:F3"/>
    <mergeCell ref="H3:I3"/>
    <mergeCell ref="K3:L3"/>
    <mergeCell ref="B4:C4"/>
    <mergeCell ref="E4:F4"/>
    <mergeCell ref="H4:I4"/>
    <mergeCell ref="K4:L4"/>
    <mergeCell ref="B5:C5"/>
    <mergeCell ref="E5:F5"/>
    <mergeCell ref="H5:I5"/>
    <mergeCell ref="K5:L5"/>
    <mergeCell ref="K56:L56"/>
    <mergeCell ref="K57:L57"/>
    <mergeCell ref="K59:L59"/>
    <mergeCell ref="B67:C67"/>
    <mergeCell ref="B102:C102"/>
    <mergeCell ref="B103:C103"/>
    <mergeCell ref="K25:L25"/>
    <mergeCell ref="B26:C26"/>
    <mergeCell ref="E26:F26"/>
    <mergeCell ref="H26:I26"/>
    <mergeCell ref="K26:L26"/>
    <mergeCell ref="B27:C27"/>
    <mergeCell ref="E27:F27"/>
    <mergeCell ref="H27:I27"/>
    <mergeCell ref="K27:L27"/>
    <mergeCell ref="E30:F30"/>
    <mergeCell ref="B41:C41"/>
    <mergeCell ref="E41:F41"/>
    <mergeCell ref="H41:I41"/>
    <mergeCell ref="K41:L41"/>
    <mergeCell ref="H36:I36"/>
    <mergeCell ref="K36:L36"/>
    <mergeCell ref="B32:C32"/>
    <mergeCell ref="K60:L60"/>
    <mergeCell ref="E106:F106"/>
    <mergeCell ref="B113:C113"/>
    <mergeCell ref="B109:C109"/>
    <mergeCell ref="B110:C110"/>
    <mergeCell ref="E116:F116"/>
    <mergeCell ref="E112:F112"/>
    <mergeCell ref="E113:F113"/>
    <mergeCell ref="E114:F114"/>
    <mergeCell ref="B20:C20"/>
    <mergeCell ref="E32:F32"/>
    <mergeCell ref="B35:C35"/>
    <mergeCell ref="E35:F35"/>
    <mergeCell ref="B40:C40"/>
    <mergeCell ref="E40:F40"/>
    <mergeCell ref="E59:F59"/>
    <mergeCell ref="B63:C63"/>
    <mergeCell ref="E63:F63"/>
    <mergeCell ref="E73:F73"/>
    <mergeCell ref="B65:C65"/>
    <mergeCell ref="E65:F65"/>
    <mergeCell ref="E71:F71"/>
    <mergeCell ref="B66:C66"/>
    <mergeCell ref="E69:F69"/>
    <mergeCell ref="B64:C64"/>
    <mergeCell ref="E118:F118"/>
    <mergeCell ref="E109:F109"/>
    <mergeCell ref="B116:C116"/>
    <mergeCell ref="E110:F110"/>
    <mergeCell ref="B117:C117"/>
    <mergeCell ref="E111:F111"/>
    <mergeCell ref="B118:C118"/>
    <mergeCell ref="E117:F117"/>
    <mergeCell ref="E119:F119"/>
    <mergeCell ref="B111:C111"/>
    <mergeCell ref="B112:C112"/>
    <mergeCell ref="B122:C122"/>
    <mergeCell ref="B123:C123"/>
    <mergeCell ref="B124:C124"/>
    <mergeCell ref="E131:F131"/>
    <mergeCell ref="B119:C119"/>
    <mergeCell ref="E132:F132"/>
    <mergeCell ref="B120:C120"/>
    <mergeCell ref="E127:F127"/>
    <mergeCell ref="E128:F128"/>
    <mergeCell ref="E130:F130"/>
    <mergeCell ref="E124:F124"/>
    <mergeCell ref="E125:F125"/>
    <mergeCell ref="E126:F126"/>
    <mergeCell ref="B121:C121"/>
    <mergeCell ref="E121:F121"/>
    <mergeCell ref="E122:F122"/>
    <mergeCell ref="E123:F123"/>
    <mergeCell ref="E120:F120"/>
    <mergeCell ref="B128:C128"/>
    <mergeCell ref="B130:C130"/>
    <mergeCell ref="B125:C125"/>
    <mergeCell ref="B126:C126"/>
    <mergeCell ref="K137:L137"/>
    <mergeCell ref="E138:F138"/>
    <mergeCell ref="E139:F139"/>
    <mergeCell ref="E133:F133"/>
    <mergeCell ref="B127:C127"/>
    <mergeCell ref="B140:C140"/>
    <mergeCell ref="E134:F134"/>
    <mergeCell ref="B141:C141"/>
    <mergeCell ref="E135:F135"/>
    <mergeCell ref="B137:C137"/>
    <mergeCell ref="B138:C138"/>
    <mergeCell ref="B139:C139"/>
    <mergeCell ref="E137:F137"/>
    <mergeCell ref="B156:C156"/>
    <mergeCell ref="E144:F144"/>
    <mergeCell ref="B151:C151"/>
    <mergeCell ref="E145:F145"/>
    <mergeCell ref="B152:C152"/>
    <mergeCell ref="E146:F146"/>
    <mergeCell ref="B153:C153"/>
    <mergeCell ref="E140:F140"/>
    <mergeCell ref="E142:F142"/>
    <mergeCell ref="B142:C142"/>
    <mergeCell ref="K168:L168"/>
    <mergeCell ref="E167:F167"/>
    <mergeCell ref="K166:L166"/>
    <mergeCell ref="K167:L167"/>
    <mergeCell ref="E160:F160"/>
    <mergeCell ref="B167:C167"/>
    <mergeCell ref="E161:F161"/>
    <mergeCell ref="B168:C168"/>
    <mergeCell ref="E162:F162"/>
    <mergeCell ref="E163:F163"/>
    <mergeCell ref="B165:C165"/>
    <mergeCell ref="B166:C166"/>
    <mergeCell ref="B161:C161"/>
    <mergeCell ref="B162:C162"/>
    <mergeCell ref="B163:C163"/>
    <mergeCell ref="B160:C160"/>
    <mergeCell ref="A1:L2"/>
    <mergeCell ref="H165:I165"/>
    <mergeCell ref="B144:C144"/>
    <mergeCell ref="B145:C145"/>
    <mergeCell ref="B146:C146"/>
    <mergeCell ref="B147:C147"/>
    <mergeCell ref="B148:C148"/>
    <mergeCell ref="B149:C149"/>
    <mergeCell ref="E157:F157"/>
    <mergeCell ref="E158:F158"/>
    <mergeCell ref="E159:F159"/>
    <mergeCell ref="E154:F154"/>
    <mergeCell ref="E155:F155"/>
    <mergeCell ref="E156:F156"/>
    <mergeCell ref="E151:F151"/>
    <mergeCell ref="B158:C158"/>
    <mergeCell ref="E152:F152"/>
    <mergeCell ref="B159:C159"/>
    <mergeCell ref="E153:F153"/>
    <mergeCell ref="E147:F147"/>
    <mergeCell ref="B154:C154"/>
    <mergeCell ref="E148:F148"/>
    <mergeCell ref="B155:C155"/>
    <mergeCell ref="E149:F149"/>
  </mergeCells>
  <pageMargins left="0.7" right="0.7" top="0.75" bottom="0.75" header="0.3" footer="0.3"/>
  <pageSetup paperSize="9" scale="58" orientation="landscape" r:id="rId1"/>
  <rowBreaks count="4" manualBreakCount="4">
    <brk id="38" max="16383" man="1"/>
    <brk id="73" max="16383" man="1"/>
    <brk id="108" max="16383" man="1"/>
    <brk id="1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82"/>
  <sheetViews>
    <sheetView zoomScale="85" zoomScaleNormal="85" workbookViewId="0">
      <selection activeCell="C6" sqref="C6"/>
    </sheetView>
  </sheetViews>
  <sheetFormatPr defaultRowHeight="15"/>
  <cols>
    <col min="1" max="1" width="11.140625" style="1" customWidth="1"/>
    <col min="2" max="2" width="3.140625" style="1" customWidth="1"/>
    <col min="3" max="3" width="36" style="1" bestFit="1" customWidth="1"/>
    <col min="4" max="4" width="10.85546875" style="1" customWidth="1"/>
    <col min="5" max="5" width="3.140625" style="1" customWidth="1"/>
    <col min="6" max="6" width="40" style="1" bestFit="1" customWidth="1"/>
    <col min="7" max="7" width="13.140625" style="1" customWidth="1"/>
    <col min="8" max="8" width="3.140625" style="1" customWidth="1"/>
    <col min="9" max="9" width="45.42578125" style="1" bestFit="1" customWidth="1"/>
    <col min="10" max="10" width="10.140625" style="1" customWidth="1"/>
    <col min="11" max="11" width="3.140625" style="1" customWidth="1"/>
    <col min="12" max="12" width="46.85546875" style="1" bestFit="1" customWidth="1"/>
    <col min="13" max="13" width="12.85546875" style="1" customWidth="1"/>
    <col min="14" max="14" width="3.140625" style="1" customWidth="1"/>
    <col min="15" max="15" width="29.5703125" style="1" customWidth="1"/>
    <col min="16" max="16" width="10.42578125" style="1" customWidth="1"/>
    <col min="17" max="17" width="3.140625" style="1" customWidth="1"/>
    <col min="18" max="18" width="34.5703125" style="1" bestFit="1" customWidth="1"/>
    <col min="19" max="19" width="12.5703125" customWidth="1"/>
  </cols>
  <sheetData>
    <row r="1" spans="1:22" ht="36" customHeight="1" thickBot="1">
      <c r="A1" s="412" t="s">
        <v>55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22" ht="28.35" customHeight="1" thickBot="1">
      <c r="A2" s="409" t="s">
        <v>71</v>
      </c>
      <c r="B2" s="410"/>
      <c r="C2" s="411"/>
      <c r="D2" s="409" t="s">
        <v>24</v>
      </c>
      <c r="E2" s="410"/>
      <c r="F2" s="411"/>
      <c r="G2" s="409" t="s">
        <v>25</v>
      </c>
      <c r="H2" s="410"/>
      <c r="I2" s="411"/>
      <c r="J2" s="409" t="s">
        <v>26</v>
      </c>
      <c r="K2" s="410"/>
      <c r="L2" s="411"/>
      <c r="M2" s="409" t="s">
        <v>27</v>
      </c>
      <c r="N2" s="410"/>
      <c r="O2" s="411"/>
      <c r="P2" s="409" t="s">
        <v>28</v>
      </c>
      <c r="Q2" s="410"/>
      <c r="R2" s="411"/>
    </row>
    <row r="3" spans="1:22" s="2" customFormat="1" ht="20.45" customHeight="1" thickBot="1">
      <c r="A3" s="408" t="s">
        <v>23</v>
      </c>
      <c r="B3" s="134">
        <v>1</v>
      </c>
      <c r="C3" s="142" t="s">
        <v>76</v>
      </c>
      <c r="D3" s="134" t="s">
        <v>29</v>
      </c>
      <c r="E3" s="134">
        <v>1</v>
      </c>
      <c r="F3" s="142" t="s">
        <v>87</v>
      </c>
      <c r="G3" s="408" t="s">
        <v>30</v>
      </c>
      <c r="H3" s="134">
        <v>1</v>
      </c>
      <c r="I3" s="143" t="s">
        <v>368</v>
      </c>
      <c r="J3" s="408" t="s">
        <v>32</v>
      </c>
      <c r="K3" s="134">
        <v>1</v>
      </c>
      <c r="L3" s="140" t="s">
        <v>393</v>
      </c>
      <c r="M3" s="135" t="s">
        <v>406</v>
      </c>
      <c r="N3" s="135">
        <v>1</v>
      </c>
      <c r="O3" s="149" t="s">
        <v>109</v>
      </c>
      <c r="P3" s="134" t="s">
        <v>37</v>
      </c>
      <c r="Q3" s="134">
        <v>1</v>
      </c>
      <c r="R3" s="145" t="s">
        <v>18</v>
      </c>
      <c r="S3" s="132"/>
      <c r="T3" s="132"/>
      <c r="U3" s="132"/>
      <c r="V3" s="132"/>
    </row>
    <row r="4" spans="1:22" s="2" customFormat="1" ht="20.45" customHeight="1" thickBot="1">
      <c r="A4" s="408"/>
      <c r="B4" s="134">
        <v>2</v>
      </c>
      <c r="C4" s="142" t="s">
        <v>391</v>
      </c>
      <c r="D4" s="407" t="s">
        <v>35</v>
      </c>
      <c r="E4" s="135">
        <v>1</v>
      </c>
      <c r="F4" s="146" t="s">
        <v>398</v>
      </c>
      <c r="G4" s="408"/>
      <c r="H4" s="134">
        <v>2</v>
      </c>
      <c r="I4" s="143" t="s">
        <v>366</v>
      </c>
      <c r="J4" s="408"/>
      <c r="K4" s="134">
        <v>2</v>
      </c>
      <c r="L4" s="140" t="s">
        <v>4</v>
      </c>
      <c r="M4" s="134" t="s">
        <v>412</v>
      </c>
      <c r="N4" s="134">
        <v>1</v>
      </c>
      <c r="O4" s="140" t="s">
        <v>411</v>
      </c>
      <c r="P4" s="407" t="s">
        <v>45</v>
      </c>
      <c r="Q4" s="135">
        <v>1</v>
      </c>
      <c r="R4" s="139" t="s">
        <v>8</v>
      </c>
      <c r="S4" s="132">
        <v>115</v>
      </c>
      <c r="T4" s="132"/>
      <c r="U4" s="132"/>
      <c r="V4" s="132"/>
    </row>
    <row r="5" spans="1:22" s="2" customFormat="1" ht="20.45" customHeight="1" thickBot="1">
      <c r="A5" s="408"/>
      <c r="B5" s="134">
        <v>3</v>
      </c>
      <c r="C5" s="142" t="s">
        <v>392</v>
      </c>
      <c r="D5" s="407"/>
      <c r="E5" s="147">
        <v>2</v>
      </c>
      <c r="F5" s="146" t="s">
        <v>396</v>
      </c>
      <c r="G5" s="408"/>
      <c r="H5" s="134">
        <v>3</v>
      </c>
      <c r="I5" s="143" t="s">
        <v>367</v>
      </c>
      <c r="J5" s="408"/>
      <c r="K5" s="134">
        <v>3</v>
      </c>
      <c r="L5" s="140" t="s">
        <v>20</v>
      </c>
      <c r="M5" s="407" t="s">
        <v>49</v>
      </c>
      <c r="N5" s="135">
        <v>1</v>
      </c>
      <c r="O5" s="149" t="s">
        <v>403</v>
      </c>
      <c r="P5" s="407"/>
      <c r="Q5" s="135">
        <v>2</v>
      </c>
      <c r="R5" s="139" t="s">
        <v>395</v>
      </c>
      <c r="S5" s="132">
        <v>197</v>
      </c>
      <c r="T5" s="132"/>
      <c r="U5" s="132"/>
      <c r="V5" s="132"/>
    </row>
    <row r="6" spans="1:22" s="2" customFormat="1" ht="20.45" customHeight="1" thickBot="1">
      <c r="A6" s="135" t="s">
        <v>33</v>
      </c>
      <c r="B6" s="135">
        <v>1</v>
      </c>
      <c r="C6" s="146" t="s">
        <v>118</v>
      </c>
      <c r="D6" s="407"/>
      <c r="E6" s="147">
        <v>3</v>
      </c>
      <c r="F6" s="146" t="s">
        <v>397</v>
      </c>
      <c r="G6" s="408"/>
      <c r="H6" s="134">
        <v>4</v>
      </c>
      <c r="I6" s="143" t="s">
        <v>369</v>
      </c>
      <c r="J6" s="133"/>
      <c r="K6" s="133"/>
      <c r="M6" s="407"/>
      <c r="N6" s="135">
        <v>2</v>
      </c>
      <c r="O6" s="149" t="s">
        <v>230</v>
      </c>
      <c r="P6" s="407"/>
      <c r="Q6" s="135">
        <v>3</v>
      </c>
      <c r="R6" s="139" t="s">
        <v>5</v>
      </c>
      <c r="S6" s="132">
        <v>351</v>
      </c>
      <c r="T6" s="132"/>
      <c r="U6" s="132"/>
      <c r="V6" s="132"/>
    </row>
    <row r="7" spans="1:22" s="2" customFormat="1" ht="20.45" customHeight="1" thickBot="1">
      <c r="A7" s="134" t="s">
        <v>44</v>
      </c>
      <c r="B7" s="134">
        <v>1</v>
      </c>
      <c r="C7" s="142" t="s">
        <v>413</v>
      </c>
      <c r="D7" s="408" t="s">
        <v>46</v>
      </c>
      <c r="E7" s="134">
        <v>1</v>
      </c>
      <c r="F7" s="142" t="s">
        <v>3</v>
      </c>
      <c r="G7" s="408"/>
      <c r="H7" s="134">
        <v>5</v>
      </c>
      <c r="I7" s="143" t="s">
        <v>370</v>
      </c>
      <c r="J7" s="133"/>
      <c r="K7" s="133"/>
      <c r="M7" s="408" t="s">
        <v>52</v>
      </c>
      <c r="N7" s="134">
        <v>1</v>
      </c>
      <c r="O7" s="140" t="s">
        <v>14</v>
      </c>
      <c r="P7" s="407"/>
      <c r="Q7" s="135">
        <v>4</v>
      </c>
      <c r="R7" s="139" t="s">
        <v>133</v>
      </c>
      <c r="S7" s="132">
        <v>522</v>
      </c>
      <c r="T7" s="132"/>
      <c r="U7" s="132"/>
      <c r="V7" s="132"/>
    </row>
    <row r="8" spans="1:22" s="2" customFormat="1" ht="20.45" customHeight="1" thickBot="1">
      <c r="A8" s="133"/>
      <c r="B8" s="133"/>
      <c r="C8" s="133"/>
      <c r="D8" s="408"/>
      <c r="E8" s="134">
        <v>2</v>
      </c>
      <c r="F8" s="142" t="s">
        <v>405</v>
      </c>
      <c r="G8" s="408"/>
      <c r="H8" s="134">
        <v>6</v>
      </c>
      <c r="I8" s="143" t="s">
        <v>86</v>
      </c>
      <c r="J8" s="133"/>
      <c r="K8" s="133"/>
      <c r="L8" s="133"/>
      <c r="M8" s="408"/>
      <c r="N8" s="134">
        <v>2</v>
      </c>
      <c r="O8" s="140" t="s">
        <v>404</v>
      </c>
      <c r="P8" s="407"/>
      <c r="Q8" s="135">
        <v>5</v>
      </c>
      <c r="R8" s="139" t="s">
        <v>19</v>
      </c>
      <c r="S8" s="132">
        <v>818</v>
      </c>
      <c r="T8" s="132"/>
      <c r="U8" s="132"/>
      <c r="V8" s="132"/>
    </row>
    <row r="9" spans="1:22" s="2" customFormat="1" ht="20.45" customHeight="1" thickBot="1">
      <c r="A9" s="133"/>
      <c r="B9" s="133"/>
      <c r="D9" s="407" t="s">
        <v>48</v>
      </c>
      <c r="E9" s="135">
        <v>1</v>
      </c>
      <c r="F9" s="146" t="s">
        <v>399</v>
      </c>
      <c r="G9" s="407" t="s">
        <v>31</v>
      </c>
      <c r="H9" s="135">
        <v>1</v>
      </c>
      <c r="I9" s="148" t="s">
        <v>88</v>
      </c>
      <c r="J9" s="133"/>
      <c r="K9" s="133"/>
      <c r="L9" s="133"/>
      <c r="M9" s="135" t="s">
        <v>54</v>
      </c>
      <c r="N9" s="135">
        <v>1</v>
      </c>
      <c r="O9" s="149" t="s">
        <v>422</v>
      </c>
      <c r="P9" s="407"/>
      <c r="Q9" s="135">
        <v>6</v>
      </c>
      <c r="R9" s="139" t="s">
        <v>394</v>
      </c>
      <c r="S9" s="132">
        <v>868</v>
      </c>
      <c r="T9" s="132"/>
      <c r="U9" s="132"/>
      <c r="V9" s="132"/>
    </row>
    <row r="10" spans="1:22" s="2" customFormat="1" ht="20.45" customHeight="1" thickBot="1">
      <c r="A10" s="133"/>
      <c r="B10" s="133"/>
      <c r="C10" s="133"/>
      <c r="D10" s="407"/>
      <c r="E10" s="135">
        <v>2</v>
      </c>
      <c r="F10" s="146" t="s">
        <v>400</v>
      </c>
      <c r="G10" s="407"/>
      <c r="H10" s="135">
        <v>2</v>
      </c>
      <c r="I10" s="148" t="s">
        <v>99</v>
      </c>
      <c r="J10" s="133"/>
      <c r="K10" s="133"/>
      <c r="L10" s="133"/>
      <c r="P10" s="407"/>
      <c r="Q10" s="135">
        <v>7</v>
      </c>
      <c r="R10" s="139" t="s">
        <v>75</v>
      </c>
      <c r="S10" s="132">
        <v>1166</v>
      </c>
      <c r="T10" s="132"/>
      <c r="U10" s="132"/>
      <c r="V10" s="132"/>
    </row>
    <row r="11" spans="1:22" s="2" customFormat="1" ht="20.45" customHeight="1" thickBot="1">
      <c r="A11" s="133"/>
      <c r="B11" s="133"/>
      <c r="C11" s="133"/>
      <c r="D11" s="407"/>
      <c r="E11" s="135">
        <v>3</v>
      </c>
      <c r="F11" s="146" t="s">
        <v>401</v>
      </c>
      <c r="G11" s="407"/>
      <c r="H11" s="135">
        <v>3</v>
      </c>
      <c r="I11" s="148" t="s">
        <v>1</v>
      </c>
      <c r="J11" s="133"/>
      <c r="K11" s="133"/>
      <c r="L11" s="133"/>
      <c r="P11" s="407"/>
      <c r="Q11" s="135">
        <v>8</v>
      </c>
      <c r="R11" s="139" t="s">
        <v>13</v>
      </c>
      <c r="S11" s="132">
        <v>2372</v>
      </c>
      <c r="T11" s="132"/>
      <c r="U11" s="132"/>
      <c r="V11" s="132"/>
    </row>
    <row r="12" spans="1:22" s="2" customFormat="1" ht="20.45" customHeight="1" thickBot="1">
      <c r="A12" s="133"/>
      <c r="B12" s="133"/>
      <c r="C12" s="133"/>
      <c r="D12" s="407"/>
      <c r="E12" s="135">
        <v>4</v>
      </c>
      <c r="F12" s="146" t="s">
        <v>21</v>
      </c>
      <c r="G12" s="407"/>
      <c r="H12" s="135">
        <v>4</v>
      </c>
      <c r="I12" s="148" t="s">
        <v>360</v>
      </c>
      <c r="J12" s="133"/>
      <c r="K12" s="133"/>
      <c r="M12" s="133"/>
      <c r="N12" s="133"/>
      <c r="O12" s="133"/>
      <c r="P12" s="134" t="s">
        <v>417</v>
      </c>
      <c r="Q12" s="134">
        <v>1</v>
      </c>
      <c r="R12" s="138" t="s">
        <v>416</v>
      </c>
      <c r="S12" s="132"/>
      <c r="T12" s="132"/>
      <c r="U12" s="132"/>
      <c r="V12" s="132"/>
    </row>
    <row r="13" spans="1:22" s="2" customFormat="1" ht="20.45" customHeight="1" thickBot="1">
      <c r="A13" s="133"/>
      <c r="B13" s="133"/>
      <c r="C13" s="133"/>
      <c r="D13" s="407"/>
      <c r="E13" s="135">
        <v>5</v>
      </c>
      <c r="F13" s="146" t="s">
        <v>402</v>
      </c>
      <c r="G13" s="134" t="s">
        <v>34</v>
      </c>
      <c r="H13" s="134">
        <v>1</v>
      </c>
      <c r="I13" s="143" t="s">
        <v>407</v>
      </c>
      <c r="J13" s="133"/>
      <c r="K13" s="133"/>
      <c r="L13" s="133"/>
      <c r="M13" s="133"/>
      <c r="N13" s="133"/>
      <c r="O13" s="133"/>
      <c r="S13" s="132"/>
      <c r="T13" s="132"/>
      <c r="U13" s="132"/>
      <c r="V13" s="132"/>
    </row>
    <row r="14" spans="1:22" s="2" customFormat="1" ht="20.45" customHeight="1" thickBot="1">
      <c r="A14" s="133"/>
      <c r="B14" s="133"/>
      <c r="D14" s="134" t="s">
        <v>415</v>
      </c>
      <c r="E14" s="134">
        <v>1</v>
      </c>
      <c r="F14" s="142" t="s">
        <v>414</v>
      </c>
      <c r="G14" s="407" t="s">
        <v>36</v>
      </c>
      <c r="H14" s="135">
        <v>1</v>
      </c>
      <c r="I14" s="148" t="s">
        <v>6</v>
      </c>
      <c r="J14" s="133">
        <v>1</v>
      </c>
      <c r="K14" s="133"/>
      <c r="L14" s="133"/>
      <c r="M14" s="133"/>
      <c r="N14" s="133"/>
      <c r="O14" s="133"/>
      <c r="S14" s="132"/>
      <c r="T14" s="132"/>
      <c r="U14" s="132"/>
      <c r="V14" s="132"/>
    </row>
    <row r="15" spans="1:22" s="2" customFormat="1" ht="20.45" customHeight="1" thickBot="1">
      <c r="A15" s="133"/>
      <c r="B15" s="133"/>
      <c r="C15" s="133"/>
      <c r="G15" s="407"/>
      <c r="H15" s="135">
        <v>2</v>
      </c>
      <c r="I15" s="148" t="s">
        <v>358</v>
      </c>
      <c r="J15" s="133">
        <v>2</v>
      </c>
      <c r="K15" s="133"/>
      <c r="L15" s="133"/>
      <c r="M15" s="133"/>
      <c r="N15" s="133"/>
      <c r="O15" s="133"/>
      <c r="S15" s="132"/>
      <c r="T15" s="132"/>
      <c r="U15" s="132"/>
      <c r="V15" s="132"/>
    </row>
    <row r="16" spans="1:22" s="2" customFormat="1" ht="20.45" customHeight="1" thickBot="1">
      <c r="A16" s="133"/>
      <c r="B16" s="133"/>
      <c r="C16" s="133"/>
      <c r="G16" s="407"/>
      <c r="H16" s="135">
        <v>3</v>
      </c>
      <c r="I16" s="148" t="s">
        <v>355</v>
      </c>
      <c r="J16" s="133"/>
      <c r="K16" s="133"/>
      <c r="L16" s="133"/>
      <c r="M16" s="133"/>
      <c r="N16" s="133"/>
      <c r="O16" s="133"/>
      <c r="S16" s="132"/>
      <c r="T16" s="132"/>
      <c r="U16" s="132"/>
      <c r="V16" s="132"/>
    </row>
    <row r="17" spans="1:22" s="2" customFormat="1" ht="20.45" customHeight="1" thickBot="1">
      <c r="A17" s="133"/>
      <c r="B17" s="133"/>
      <c r="C17" s="133"/>
      <c r="G17" s="407"/>
      <c r="H17" s="135">
        <v>4</v>
      </c>
      <c r="I17" s="148" t="s">
        <v>356</v>
      </c>
      <c r="J17" s="133"/>
      <c r="K17" s="133"/>
      <c r="L17" s="133"/>
      <c r="M17" s="133"/>
      <c r="N17" s="133"/>
      <c r="O17" s="133"/>
      <c r="S17" s="132"/>
      <c r="T17" s="132"/>
      <c r="U17" s="132"/>
      <c r="V17" s="132"/>
    </row>
    <row r="18" spans="1:22" s="2" customFormat="1" ht="20.45" customHeight="1" thickBot="1">
      <c r="A18" s="133"/>
      <c r="B18" s="133"/>
      <c r="C18" s="133"/>
      <c r="G18" s="407"/>
      <c r="H18" s="135">
        <v>5</v>
      </c>
      <c r="I18" s="148" t="s">
        <v>357</v>
      </c>
      <c r="J18" s="133"/>
      <c r="K18" s="133"/>
      <c r="L18" s="133"/>
      <c r="M18" s="133"/>
      <c r="N18" s="133"/>
      <c r="O18" s="133"/>
      <c r="S18" s="132"/>
      <c r="T18" s="132"/>
      <c r="U18" s="132"/>
      <c r="V18" s="132"/>
    </row>
    <row r="19" spans="1:22" s="2" customFormat="1" ht="20.45" customHeight="1" thickBot="1">
      <c r="A19" s="133"/>
      <c r="B19" s="133"/>
      <c r="C19" s="133"/>
      <c r="G19" s="407"/>
      <c r="H19" s="135">
        <v>6</v>
      </c>
      <c r="I19" s="148" t="s">
        <v>359</v>
      </c>
      <c r="J19" s="133"/>
      <c r="K19" s="133"/>
      <c r="L19" s="133"/>
      <c r="M19" s="133"/>
      <c r="N19" s="133"/>
      <c r="O19" s="133"/>
      <c r="S19" s="132"/>
      <c r="T19" s="132"/>
      <c r="U19" s="132"/>
      <c r="V19" s="132"/>
    </row>
    <row r="20" spans="1:22" s="2" customFormat="1" ht="20.45" customHeight="1" thickBot="1">
      <c r="A20" s="133"/>
      <c r="B20" s="133"/>
      <c r="C20" s="133"/>
      <c r="G20" s="407"/>
      <c r="H20" s="135">
        <v>7</v>
      </c>
      <c r="I20" s="148" t="s">
        <v>73</v>
      </c>
      <c r="J20" s="133"/>
      <c r="K20" s="133"/>
      <c r="L20" s="133"/>
      <c r="M20" s="133"/>
      <c r="N20" s="133"/>
      <c r="O20" s="133"/>
      <c r="S20" s="132"/>
      <c r="T20" s="132"/>
      <c r="U20" s="132"/>
      <c r="V20" s="132"/>
    </row>
    <row r="21" spans="1:22" s="2" customFormat="1" ht="20.45" customHeight="1" thickBot="1">
      <c r="A21" s="133"/>
      <c r="B21" s="133"/>
      <c r="C21" s="133"/>
      <c r="D21" s="133"/>
      <c r="E21" s="133"/>
      <c r="F21" s="133"/>
      <c r="G21" s="407"/>
      <c r="H21" s="135">
        <v>8</v>
      </c>
      <c r="I21" s="148" t="s">
        <v>132</v>
      </c>
      <c r="J21" s="133"/>
      <c r="K21" s="133"/>
      <c r="L21" s="133"/>
      <c r="M21" s="133"/>
      <c r="N21" s="133"/>
      <c r="O21" s="133"/>
      <c r="S21" s="132"/>
      <c r="T21" s="132"/>
      <c r="U21" s="132"/>
      <c r="V21" s="132"/>
    </row>
    <row r="22" spans="1:22" s="2" customFormat="1" ht="20.45" customHeight="1" thickBot="1">
      <c r="A22" s="133"/>
      <c r="B22" s="133"/>
      <c r="C22" s="133"/>
      <c r="D22" s="133"/>
      <c r="E22" s="133"/>
      <c r="F22" s="133"/>
      <c r="G22" s="134" t="s">
        <v>408</v>
      </c>
      <c r="H22" s="134">
        <v>1</v>
      </c>
      <c r="I22" s="143" t="s">
        <v>409</v>
      </c>
      <c r="J22" s="133"/>
      <c r="K22" s="133"/>
      <c r="L22" s="133"/>
      <c r="M22" s="133"/>
      <c r="N22" s="133"/>
      <c r="O22" s="133"/>
      <c r="S22" s="132"/>
      <c r="T22" s="132"/>
      <c r="U22" s="132"/>
      <c r="V22" s="132"/>
    </row>
    <row r="23" spans="1:22" s="2" customFormat="1" ht="20.45" customHeight="1" thickBot="1">
      <c r="A23" s="133"/>
      <c r="B23" s="133"/>
      <c r="C23" s="133"/>
      <c r="D23" s="133"/>
      <c r="E23" s="133"/>
      <c r="F23" s="133"/>
      <c r="G23" s="407" t="s">
        <v>38</v>
      </c>
      <c r="H23" s="135">
        <v>1</v>
      </c>
      <c r="I23" s="148" t="s">
        <v>383</v>
      </c>
      <c r="J23" s="133"/>
      <c r="K23" s="133"/>
      <c r="L23" s="133"/>
      <c r="M23" s="133"/>
      <c r="N23" s="133"/>
      <c r="O23" s="133"/>
      <c r="S23" s="132"/>
      <c r="T23" s="132"/>
      <c r="U23" s="132"/>
      <c r="V23" s="132"/>
    </row>
    <row r="24" spans="1:22" s="2" customFormat="1" ht="20.45" customHeight="1" thickBot="1">
      <c r="A24" s="133"/>
      <c r="B24" s="133"/>
      <c r="C24" s="133"/>
      <c r="D24" s="133"/>
      <c r="E24" s="133"/>
      <c r="F24" s="133"/>
      <c r="G24" s="407"/>
      <c r="H24" s="135">
        <v>2</v>
      </c>
      <c r="I24" s="148" t="s">
        <v>384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2"/>
      <c r="T24" s="132"/>
      <c r="U24" s="132"/>
      <c r="V24" s="132"/>
    </row>
    <row r="25" spans="1:22" s="2" customFormat="1" ht="20.45" customHeight="1" thickBot="1">
      <c r="A25" s="133"/>
      <c r="B25" s="133"/>
      <c r="C25" s="133"/>
      <c r="D25" s="133"/>
      <c r="E25" s="133"/>
      <c r="F25" s="133"/>
      <c r="G25" s="407"/>
      <c r="H25" s="135">
        <v>3</v>
      </c>
      <c r="I25" s="148" t="s">
        <v>385</v>
      </c>
      <c r="J25" s="133"/>
      <c r="K25" s="133"/>
      <c r="L25" s="133"/>
      <c r="M25" s="133"/>
      <c r="N25" s="133"/>
      <c r="O25" s="133"/>
      <c r="P25" s="133"/>
      <c r="Q25" s="133"/>
      <c r="R25" s="133"/>
      <c r="S25" s="132"/>
      <c r="T25" s="132"/>
      <c r="U25" s="132"/>
      <c r="V25" s="132"/>
    </row>
    <row r="26" spans="1:22" s="2" customFormat="1" ht="20.45" customHeight="1" thickBot="1">
      <c r="A26" s="133"/>
      <c r="B26" s="133"/>
      <c r="C26" s="133"/>
      <c r="D26" s="133"/>
      <c r="E26" s="133"/>
      <c r="F26" s="133"/>
      <c r="G26" s="134" t="s">
        <v>39</v>
      </c>
      <c r="H26" s="134">
        <v>1</v>
      </c>
      <c r="I26" s="143" t="s">
        <v>410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2"/>
      <c r="T26" s="132"/>
      <c r="U26" s="132"/>
      <c r="V26" s="132"/>
    </row>
    <row r="27" spans="1:22" s="2" customFormat="1" ht="20.45" customHeight="1" thickBot="1">
      <c r="A27" s="133"/>
      <c r="B27" s="133"/>
      <c r="C27" s="133"/>
      <c r="D27" s="133"/>
      <c r="E27" s="133"/>
      <c r="F27" s="133"/>
      <c r="G27" s="407" t="s">
        <v>40</v>
      </c>
      <c r="H27" s="135">
        <v>1</v>
      </c>
      <c r="I27" s="148" t="s">
        <v>374</v>
      </c>
      <c r="J27" s="133">
        <v>0</v>
      </c>
      <c r="K27" s="133"/>
      <c r="L27" s="133"/>
      <c r="M27" s="133"/>
      <c r="N27" s="133"/>
      <c r="O27" s="133"/>
      <c r="P27" s="133"/>
      <c r="Q27" s="133"/>
      <c r="R27" s="133"/>
      <c r="S27" s="132"/>
      <c r="T27" s="132"/>
      <c r="U27" s="132"/>
      <c r="V27" s="132"/>
    </row>
    <row r="28" spans="1:22" s="2" customFormat="1" ht="20.45" customHeight="1" thickBot="1">
      <c r="A28" s="133"/>
      <c r="B28" s="133"/>
      <c r="C28" s="133"/>
      <c r="D28" s="133"/>
      <c r="E28" s="133"/>
      <c r="F28" s="133"/>
      <c r="G28" s="407"/>
      <c r="H28" s="135">
        <v>2</v>
      </c>
      <c r="I28" s="148" t="s">
        <v>375</v>
      </c>
      <c r="J28" s="133">
        <v>0</v>
      </c>
      <c r="K28" s="133"/>
      <c r="L28" s="133"/>
      <c r="M28" s="133"/>
      <c r="N28" s="133"/>
      <c r="O28" s="133"/>
      <c r="P28" s="133"/>
      <c r="Q28" s="133"/>
      <c r="R28" s="133"/>
      <c r="S28" s="132"/>
      <c r="T28" s="132"/>
      <c r="U28" s="132"/>
      <c r="V28" s="132"/>
    </row>
    <row r="29" spans="1:22" s="2" customFormat="1" ht="20.45" customHeight="1" thickBot="1">
      <c r="A29" s="133"/>
      <c r="B29" s="133"/>
      <c r="C29" s="133"/>
      <c r="D29" s="133"/>
      <c r="E29" s="133"/>
      <c r="F29" s="133"/>
      <c r="G29" s="407"/>
      <c r="H29" s="135">
        <v>3</v>
      </c>
      <c r="I29" s="148" t="s">
        <v>74</v>
      </c>
      <c r="J29" s="133">
        <v>0</v>
      </c>
      <c r="K29" s="133"/>
      <c r="L29" s="133"/>
      <c r="M29" s="133"/>
      <c r="N29" s="133"/>
      <c r="O29" s="133"/>
      <c r="P29" s="133"/>
      <c r="Q29" s="133"/>
      <c r="R29" s="133"/>
      <c r="S29" s="132"/>
      <c r="T29" s="132"/>
      <c r="U29" s="132"/>
      <c r="V29" s="132"/>
    </row>
    <row r="30" spans="1:22" s="2" customFormat="1" ht="20.45" customHeight="1" thickBot="1">
      <c r="A30" s="133"/>
      <c r="B30" s="133"/>
      <c r="C30" s="133"/>
      <c r="D30" s="133"/>
      <c r="E30" s="133"/>
      <c r="F30" s="133"/>
      <c r="G30" s="407"/>
      <c r="H30" s="135">
        <v>4</v>
      </c>
      <c r="I30" s="148" t="s">
        <v>9</v>
      </c>
      <c r="J30" s="133">
        <v>0</v>
      </c>
      <c r="K30" s="133"/>
      <c r="L30" s="133"/>
      <c r="M30" s="133"/>
      <c r="N30" s="133"/>
      <c r="O30" s="133"/>
      <c r="P30" s="133"/>
      <c r="Q30" s="133"/>
      <c r="R30" s="133"/>
      <c r="S30" s="132"/>
      <c r="T30" s="132"/>
      <c r="U30" s="132"/>
      <c r="V30" s="132"/>
    </row>
    <row r="31" spans="1:22" s="2" customFormat="1" ht="20.45" customHeight="1" thickBot="1">
      <c r="A31" s="133"/>
      <c r="B31" s="133"/>
      <c r="C31" s="133"/>
      <c r="D31" s="133"/>
      <c r="E31" s="133"/>
      <c r="F31" s="133"/>
      <c r="G31" s="407"/>
      <c r="H31" s="135">
        <v>5</v>
      </c>
      <c r="I31" s="148" t="s">
        <v>376</v>
      </c>
      <c r="J31" s="133">
        <v>0</v>
      </c>
      <c r="K31" s="133"/>
      <c r="L31" s="133"/>
      <c r="M31" s="133"/>
      <c r="N31" s="133"/>
      <c r="O31" s="133"/>
      <c r="P31" s="133"/>
      <c r="Q31" s="133"/>
      <c r="R31" s="133"/>
      <c r="S31" s="132"/>
      <c r="T31" s="132"/>
      <c r="U31" s="132"/>
      <c r="V31" s="132"/>
    </row>
    <row r="32" spans="1:22" s="2" customFormat="1" ht="20.45" customHeight="1" thickBot="1">
      <c r="A32" s="133"/>
      <c r="B32" s="133"/>
      <c r="C32" s="133"/>
      <c r="D32" s="133"/>
      <c r="E32" s="133"/>
      <c r="F32" s="133"/>
      <c r="G32" s="407"/>
      <c r="H32" s="135">
        <v>6</v>
      </c>
      <c r="I32" s="148" t="s">
        <v>377</v>
      </c>
      <c r="J32" s="133">
        <v>0</v>
      </c>
      <c r="K32" s="133"/>
      <c r="L32" s="133"/>
      <c r="M32" s="133"/>
      <c r="N32" s="133"/>
      <c r="O32" s="133"/>
      <c r="P32" s="133"/>
      <c r="Q32" s="133"/>
      <c r="R32" s="133"/>
      <c r="S32" s="132"/>
      <c r="T32" s="132"/>
      <c r="U32" s="132"/>
      <c r="V32" s="132"/>
    </row>
    <row r="33" spans="1:22" s="2" customFormat="1" ht="20.45" customHeight="1" thickBot="1">
      <c r="A33" s="133"/>
      <c r="B33" s="133"/>
      <c r="C33" s="133"/>
      <c r="D33" s="133"/>
      <c r="E33" s="133"/>
      <c r="F33" s="133"/>
      <c r="G33" s="407"/>
      <c r="H33" s="135">
        <v>7</v>
      </c>
      <c r="I33" s="148" t="s">
        <v>378</v>
      </c>
      <c r="J33" s="133">
        <v>0</v>
      </c>
      <c r="K33" s="133"/>
      <c r="L33" s="133"/>
      <c r="M33" s="133"/>
      <c r="N33" s="133"/>
      <c r="O33" s="133"/>
      <c r="P33" s="133"/>
      <c r="Q33" s="133"/>
      <c r="R33" s="133"/>
      <c r="S33" s="132"/>
      <c r="T33" s="132"/>
      <c r="U33" s="132"/>
      <c r="V33" s="132"/>
    </row>
    <row r="34" spans="1:22" s="2" customFormat="1" ht="20.45" customHeight="1" thickBot="1">
      <c r="A34" s="133"/>
      <c r="B34" s="133"/>
      <c r="C34" s="133"/>
      <c r="D34" s="133"/>
      <c r="E34" s="133"/>
      <c r="F34" s="133"/>
      <c r="G34" s="408" t="s">
        <v>41</v>
      </c>
      <c r="H34" s="134">
        <v>1</v>
      </c>
      <c r="I34" s="143" t="s">
        <v>10</v>
      </c>
      <c r="J34" s="133">
        <v>2189</v>
      </c>
      <c r="K34" s="133"/>
      <c r="L34" s="133"/>
      <c r="M34" s="133"/>
      <c r="N34" s="133"/>
      <c r="O34" s="133"/>
      <c r="P34" s="133"/>
      <c r="Q34" s="133"/>
      <c r="R34" s="133"/>
      <c r="S34" s="132"/>
      <c r="T34" s="132"/>
      <c r="U34" s="132"/>
      <c r="V34" s="132"/>
    </row>
    <row r="35" spans="1:22" s="2" customFormat="1" ht="20.45" customHeight="1" thickBot="1">
      <c r="A35" s="133"/>
      <c r="B35" s="133"/>
      <c r="C35" s="133"/>
      <c r="D35" s="133"/>
      <c r="E35" s="133"/>
      <c r="F35" s="133"/>
      <c r="G35" s="408"/>
      <c r="H35" s="134">
        <v>2</v>
      </c>
      <c r="I35" s="143" t="s">
        <v>382</v>
      </c>
      <c r="J35" s="133">
        <v>4036</v>
      </c>
      <c r="K35" s="133"/>
      <c r="L35" s="133"/>
      <c r="M35" s="133"/>
      <c r="N35" s="133"/>
      <c r="O35" s="133"/>
      <c r="P35" s="133"/>
      <c r="Q35" s="133"/>
      <c r="R35" s="133"/>
      <c r="S35" s="132"/>
      <c r="T35" s="132"/>
      <c r="U35" s="132"/>
      <c r="V35" s="132"/>
    </row>
    <row r="36" spans="1:22" s="2" customFormat="1" ht="20.45" customHeight="1" thickBot="1">
      <c r="A36" s="133"/>
      <c r="B36" s="133"/>
      <c r="C36" s="133"/>
      <c r="D36" s="133"/>
      <c r="E36" s="133"/>
      <c r="F36" s="133"/>
      <c r="G36" s="408"/>
      <c r="H36" s="134">
        <v>3</v>
      </c>
      <c r="I36" s="143" t="s">
        <v>379</v>
      </c>
      <c r="J36" s="133"/>
      <c r="K36" s="133"/>
      <c r="L36" s="133"/>
      <c r="M36" s="133"/>
      <c r="N36" s="133"/>
      <c r="O36" s="133"/>
      <c r="P36" s="133"/>
      <c r="Q36" s="133"/>
      <c r="R36" s="133"/>
      <c r="S36" s="132"/>
      <c r="T36" s="132"/>
      <c r="U36" s="132"/>
      <c r="V36" s="132"/>
    </row>
    <row r="37" spans="1:22" s="2" customFormat="1" ht="20.45" customHeight="1" thickBot="1">
      <c r="A37" s="133"/>
      <c r="B37" s="133"/>
      <c r="C37" s="133"/>
      <c r="D37" s="133"/>
      <c r="E37" s="133"/>
      <c r="F37" s="133"/>
      <c r="G37" s="408"/>
      <c r="H37" s="134">
        <v>4</v>
      </c>
      <c r="I37" s="143" t="s">
        <v>139</v>
      </c>
      <c r="J37" s="133"/>
      <c r="K37" s="133"/>
      <c r="L37" s="133"/>
      <c r="M37" s="133"/>
      <c r="N37" s="133"/>
      <c r="O37" s="133"/>
      <c r="P37" s="133"/>
      <c r="Q37" s="133"/>
      <c r="R37" s="133"/>
      <c r="S37" s="132"/>
      <c r="T37" s="132"/>
      <c r="U37" s="132"/>
      <c r="V37" s="132"/>
    </row>
    <row r="38" spans="1:22" s="2" customFormat="1" ht="20.45" customHeight="1" thickBot="1">
      <c r="A38" s="133"/>
      <c r="B38" s="133"/>
      <c r="C38" s="133"/>
      <c r="D38" s="133"/>
      <c r="E38" s="133"/>
      <c r="F38" s="133"/>
      <c r="G38" s="408"/>
      <c r="H38" s="134">
        <v>5</v>
      </c>
      <c r="I38" s="143" t="s">
        <v>258</v>
      </c>
      <c r="J38" s="133"/>
      <c r="K38" s="133"/>
      <c r="L38" s="133"/>
      <c r="M38" s="133"/>
      <c r="N38" s="133"/>
      <c r="O38" s="133"/>
      <c r="P38" s="133"/>
      <c r="Q38" s="133"/>
      <c r="R38" s="133"/>
      <c r="S38" s="132"/>
      <c r="T38" s="132"/>
      <c r="U38" s="132"/>
      <c r="V38" s="132"/>
    </row>
    <row r="39" spans="1:22" s="2" customFormat="1" ht="20.45" customHeight="1" thickBot="1">
      <c r="A39" s="133"/>
      <c r="B39" s="133"/>
      <c r="C39" s="133"/>
      <c r="D39" s="133"/>
      <c r="E39" s="133"/>
      <c r="F39" s="133"/>
      <c r="G39" s="408"/>
      <c r="H39" s="134">
        <v>6</v>
      </c>
      <c r="I39" s="143" t="s">
        <v>380</v>
      </c>
      <c r="J39" s="133"/>
      <c r="K39" s="133"/>
      <c r="L39" s="133"/>
      <c r="M39" s="133"/>
      <c r="N39" s="133"/>
      <c r="O39" s="133"/>
      <c r="P39" s="133"/>
      <c r="Q39" s="133"/>
      <c r="R39" s="133"/>
      <c r="S39" s="132"/>
      <c r="T39" s="132"/>
      <c r="U39" s="132"/>
      <c r="V39" s="132"/>
    </row>
    <row r="40" spans="1:22" s="2" customFormat="1" ht="20.45" customHeight="1" thickBot="1">
      <c r="A40" s="133"/>
      <c r="B40" s="133"/>
      <c r="C40" s="133"/>
      <c r="D40" s="133"/>
      <c r="E40" s="133"/>
      <c r="F40" s="133"/>
      <c r="G40" s="408"/>
      <c r="H40" s="134">
        <v>7</v>
      </c>
      <c r="I40" s="143" t="s">
        <v>381</v>
      </c>
      <c r="J40" s="133"/>
      <c r="K40" s="133"/>
      <c r="L40" s="133"/>
      <c r="M40" s="133"/>
      <c r="N40" s="133"/>
      <c r="O40" s="133"/>
      <c r="P40" s="133"/>
      <c r="Q40" s="133"/>
      <c r="R40" s="133"/>
      <c r="S40" s="132"/>
      <c r="T40" s="132"/>
      <c r="U40" s="132"/>
      <c r="V40" s="132"/>
    </row>
    <row r="41" spans="1:22" s="2" customFormat="1" ht="20.45" customHeight="1" thickBot="1">
      <c r="A41" s="133"/>
      <c r="B41" s="133"/>
      <c r="C41" s="133"/>
      <c r="D41" s="133"/>
      <c r="E41" s="133"/>
      <c r="F41" s="133"/>
      <c r="G41" s="407" t="s">
        <v>42</v>
      </c>
      <c r="H41" s="135">
        <v>1</v>
      </c>
      <c r="I41" s="148" t="s">
        <v>364</v>
      </c>
      <c r="J41" s="133">
        <v>1331</v>
      </c>
      <c r="K41" s="133"/>
      <c r="L41" s="133"/>
      <c r="M41" s="133"/>
      <c r="N41" s="133"/>
      <c r="O41" s="133"/>
      <c r="P41" s="133"/>
      <c r="Q41" s="133"/>
      <c r="R41" s="133"/>
      <c r="S41" s="132"/>
      <c r="T41" s="132"/>
      <c r="U41" s="132"/>
      <c r="V41" s="132"/>
    </row>
    <row r="42" spans="1:22" s="2" customFormat="1" ht="20.45" customHeight="1" thickBot="1">
      <c r="A42" s="133"/>
      <c r="B42" s="133"/>
      <c r="C42" s="133"/>
      <c r="D42" s="133"/>
      <c r="E42" s="133"/>
      <c r="F42" s="133"/>
      <c r="G42" s="407"/>
      <c r="H42" s="135">
        <v>2</v>
      </c>
      <c r="I42" s="148" t="s">
        <v>12</v>
      </c>
      <c r="J42" s="133"/>
      <c r="K42" s="133"/>
      <c r="L42" s="133"/>
      <c r="M42" s="133"/>
      <c r="N42" s="133"/>
      <c r="O42" s="133"/>
      <c r="P42" s="133"/>
      <c r="Q42" s="133"/>
      <c r="R42" s="133"/>
      <c r="S42" s="132"/>
      <c r="T42" s="132"/>
      <c r="U42" s="132"/>
      <c r="V42" s="132"/>
    </row>
    <row r="43" spans="1:22" s="2" customFormat="1" ht="20.45" customHeight="1" thickBot="1">
      <c r="A43" s="133"/>
      <c r="B43" s="133"/>
      <c r="C43" s="133"/>
      <c r="D43" s="133"/>
      <c r="E43" s="133"/>
      <c r="F43" s="133"/>
      <c r="G43" s="407"/>
      <c r="H43" s="135">
        <v>3</v>
      </c>
      <c r="I43" s="148" t="s">
        <v>155</v>
      </c>
      <c r="J43" s="133"/>
      <c r="K43" s="133"/>
      <c r="L43" s="133"/>
      <c r="M43" s="133"/>
      <c r="N43" s="133"/>
      <c r="O43" s="133"/>
      <c r="P43" s="133"/>
      <c r="Q43" s="133"/>
      <c r="R43" s="133"/>
      <c r="S43" s="132"/>
      <c r="T43" s="132"/>
      <c r="U43" s="132"/>
      <c r="V43" s="132"/>
    </row>
    <row r="44" spans="1:22" s="2" customFormat="1" ht="20.45" customHeight="1" thickBot="1">
      <c r="A44" s="133"/>
      <c r="B44" s="133"/>
      <c r="C44" s="133"/>
      <c r="D44" s="133"/>
      <c r="E44" s="133"/>
      <c r="F44" s="133"/>
      <c r="G44" s="407"/>
      <c r="H44" s="135">
        <v>4</v>
      </c>
      <c r="I44" s="148" t="s">
        <v>156</v>
      </c>
      <c r="J44" s="133"/>
      <c r="K44" s="133"/>
      <c r="L44" s="133"/>
      <c r="M44" s="133"/>
      <c r="N44" s="133"/>
      <c r="O44" s="133"/>
      <c r="P44" s="133"/>
      <c r="Q44" s="133"/>
      <c r="R44" s="133"/>
      <c r="S44" s="132"/>
      <c r="T44" s="132"/>
      <c r="U44" s="132"/>
      <c r="V44" s="132"/>
    </row>
    <row r="45" spans="1:22" s="2" customFormat="1" ht="20.45" customHeight="1" thickBot="1">
      <c r="A45" s="133"/>
      <c r="B45" s="133"/>
      <c r="C45" s="133"/>
      <c r="D45" s="133"/>
      <c r="E45" s="133"/>
      <c r="F45" s="133"/>
      <c r="G45" s="407"/>
      <c r="H45" s="135">
        <v>5</v>
      </c>
      <c r="I45" s="148" t="s">
        <v>365</v>
      </c>
      <c r="J45" s="133"/>
      <c r="K45" s="133"/>
      <c r="L45" s="133"/>
      <c r="M45" s="133"/>
      <c r="N45" s="133"/>
      <c r="O45" s="133"/>
      <c r="P45" s="133"/>
      <c r="Q45" s="133"/>
      <c r="R45" s="133"/>
      <c r="S45" s="132"/>
      <c r="T45" s="132"/>
      <c r="U45" s="132"/>
      <c r="V45" s="132"/>
    </row>
    <row r="46" spans="1:22" s="2" customFormat="1" ht="20.45" customHeight="1" thickBot="1">
      <c r="A46" s="133"/>
      <c r="B46" s="133"/>
      <c r="C46" s="133"/>
      <c r="D46" s="133"/>
      <c r="E46" s="133"/>
      <c r="F46" s="133"/>
      <c r="G46" s="408" t="s">
        <v>43</v>
      </c>
      <c r="H46" s="134">
        <v>1</v>
      </c>
      <c r="I46" s="144" t="s">
        <v>11</v>
      </c>
      <c r="J46" s="133">
        <v>2866</v>
      </c>
      <c r="K46" s="133"/>
      <c r="L46" s="133"/>
      <c r="M46" s="133"/>
      <c r="N46" s="133"/>
      <c r="O46" s="133"/>
      <c r="P46" s="133"/>
      <c r="Q46" s="133"/>
      <c r="R46" s="133"/>
      <c r="S46" s="132"/>
      <c r="T46" s="132"/>
      <c r="U46" s="132"/>
      <c r="V46" s="132"/>
    </row>
    <row r="47" spans="1:22" s="2" customFormat="1" ht="20.45" customHeight="1" thickBot="1">
      <c r="A47" s="133"/>
      <c r="B47" s="133"/>
      <c r="C47" s="133"/>
      <c r="D47" s="133"/>
      <c r="E47" s="133"/>
      <c r="F47" s="133"/>
      <c r="G47" s="408"/>
      <c r="H47" s="134">
        <v>2</v>
      </c>
      <c r="I47" s="144" t="s">
        <v>201</v>
      </c>
      <c r="J47" s="133">
        <v>4835</v>
      </c>
      <c r="K47" s="133"/>
      <c r="L47" s="133"/>
      <c r="M47" s="133"/>
      <c r="N47" s="133"/>
      <c r="O47" s="133"/>
      <c r="P47" s="133"/>
      <c r="Q47" s="133"/>
      <c r="R47" s="133"/>
      <c r="S47" s="132"/>
      <c r="T47" s="132"/>
      <c r="U47" s="132"/>
      <c r="V47" s="132"/>
    </row>
    <row r="48" spans="1:22" s="2" customFormat="1" ht="20.45" customHeight="1" thickBot="1">
      <c r="A48" s="133"/>
      <c r="B48" s="133"/>
      <c r="C48" s="133"/>
      <c r="D48" s="133"/>
      <c r="E48" s="133"/>
      <c r="F48" s="133"/>
      <c r="G48" s="408"/>
      <c r="H48" s="134">
        <v>3</v>
      </c>
      <c r="I48" s="144" t="s">
        <v>371</v>
      </c>
      <c r="J48" s="133"/>
      <c r="K48" s="133"/>
      <c r="L48" s="133"/>
      <c r="M48" s="133"/>
      <c r="N48" s="133"/>
      <c r="O48" s="133"/>
      <c r="P48" s="133"/>
      <c r="Q48" s="133"/>
      <c r="R48" s="133"/>
      <c r="S48" s="132"/>
      <c r="T48" s="132"/>
      <c r="U48" s="132"/>
      <c r="V48" s="132"/>
    </row>
    <row r="49" spans="1:22" s="2" customFormat="1" ht="20.45" customHeight="1" thickBot="1">
      <c r="A49" s="133"/>
      <c r="B49" s="133"/>
      <c r="C49" s="133"/>
      <c r="D49" s="133"/>
      <c r="E49" s="133"/>
      <c r="F49" s="133"/>
      <c r="G49" s="408"/>
      <c r="H49" s="134">
        <v>4</v>
      </c>
      <c r="I49" s="144" t="s">
        <v>7</v>
      </c>
      <c r="J49" s="133"/>
      <c r="K49" s="133"/>
      <c r="L49" s="133"/>
      <c r="M49" s="133"/>
      <c r="N49" s="133"/>
      <c r="O49" s="133"/>
      <c r="P49" s="133"/>
      <c r="Q49" s="133"/>
      <c r="R49" s="133"/>
      <c r="S49" s="132"/>
      <c r="T49" s="132"/>
      <c r="U49" s="132"/>
      <c r="V49" s="132"/>
    </row>
    <row r="50" spans="1:22" s="2" customFormat="1" ht="20.45" customHeight="1" thickBot="1">
      <c r="A50" s="133"/>
      <c r="B50" s="133"/>
      <c r="C50" s="133"/>
      <c r="D50" s="133"/>
      <c r="E50" s="133"/>
      <c r="F50" s="133"/>
      <c r="G50" s="408"/>
      <c r="H50" s="134">
        <v>5</v>
      </c>
      <c r="I50" s="144" t="s">
        <v>147</v>
      </c>
      <c r="J50" s="133"/>
      <c r="K50" s="133"/>
      <c r="L50" s="133"/>
      <c r="M50" s="133"/>
      <c r="N50" s="133"/>
      <c r="O50" s="133"/>
      <c r="P50" s="133"/>
      <c r="Q50" s="133"/>
      <c r="R50" s="133"/>
      <c r="S50" s="132"/>
      <c r="T50" s="132"/>
      <c r="U50" s="132"/>
      <c r="V50" s="132"/>
    </row>
    <row r="51" spans="1:22" s="2" customFormat="1" ht="20.45" customHeight="1" thickBot="1">
      <c r="A51" s="133"/>
      <c r="B51" s="133"/>
      <c r="C51" s="133"/>
      <c r="D51" s="133"/>
      <c r="E51" s="133"/>
      <c r="F51" s="133"/>
      <c r="G51" s="407" t="s">
        <v>47</v>
      </c>
      <c r="H51" s="135">
        <v>1</v>
      </c>
      <c r="I51" s="148" t="s">
        <v>361</v>
      </c>
      <c r="J51" s="133"/>
      <c r="K51" s="133"/>
      <c r="L51" s="133"/>
      <c r="M51" s="133"/>
      <c r="N51" s="133"/>
      <c r="O51" s="133"/>
      <c r="P51" s="133"/>
      <c r="Q51" s="133"/>
      <c r="R51" s="133"/>
      <c r="S51" s="132"/>
      <c r="T51" s="132"/>
      <c r="U51" s="132"/>
      <c r="V51" s="132"/>
    </row>
    <row r="52" spans="1:22" s="2" customFormat="1" ht="20.45" customHeight="1" thickBot="1">
      <c r="A52" s="133"/>
      <c r="B52" s="133"/>
      <c r="C52" s="133"/>
      <c r="D52" s="133"/>
      <c r="E52" s="133"/>
      <c r="F52" s="133"/>
      <c r="G52" s="407"/>
      <c r="H52" s="135">
        <v>2</v>
      </c>
      <c r="I52" s="148" t="s">
        <v>72</v>
      </c>
      <c r="J52" s="133"/>
      <c r="K52" s="133"/>
      <c r="L52" s="133"/>
      <c r="M52" s="133"/>
      <c r="N52" s="133"/>
      <c r="O52" s="133"/>
      <c r="P52" s="133"/>
      <c r="Q52" s="133"/>
      <c r="R52" s="133"/>
      <c r="S52" s="132"/>
      <c r="T52" s="132"/>
      <c r="U52" s="132"/>
      <c r="V52" s="132"/>
    </row>
    <row r="53" spans="1:22" s="2" customFormat="1" ht="20.45" customHeight="1" thickBot="1">
      <c r="A53" s="133"/>
      <c r="B53" s="133"/>
      <c r="C53" s="133"/>
      <c r="D53" s="133"/>
      <c r="E53" s="133"/>
      <c r="F53" s="133"/>
      <c r="G53" s="407"/>
      <c r="H53" s="135">
        <v>3</v>
      </c>
      <c r="I53" s="148" t="s">
        <v>362</v>
      </c>
      <c r="J53" s="133"/>
      <c r="K53" s="133"/>
      <c r="L53" s="133"/>
      <c r="M53" s="133"/>
      <c r="N53" s="133"/>
      <c r="O53" s="133"/>
      <c r="P53" s="133"/>
      <c r="Q53" s="133"/>
      <c r="R53" s="133"/>
      <c r="S53" s="132"/>
      <c r="T53" s="132"/>
      <c r="U53" s="132"/>
      <c r="V53" s="132"/>
    </row>
    <row r="54" spans="1:22" s="2" customFormat="1" ht="20.45" customHeight="1" thickBot="1">
      <c r="A54" s="133"/>
      <c r="B54" s="133"/>
      <c r="C54" s="133"/>
      <c r="D54" s="133"/>
      <c r="E54" s="133"/>
      <c r="F54" s="133"/>
      <c r="G54" s="407"/>
      <c r="H54" s="135">
        <v>4</v>
      </c>
      <c r="I54" s="148" t="s">
        <v>363</v>
      </c>
      <c r="J54" s="133"/>
      <c r="K54" s="133"/>
      <c r="L54" s="133"/>
      <c r="M54" s="133"/>
      <c r="N54" s="133"/>
      <c r="O54" s="133"/>
      <c r="P54" s="133"/>
      <c r="Q54" s="133"/>
      <c r="R54" s="133"/>
      <c r="S54" s="132"/>
      <c r="T54" s="132"/>
      <c r="U54" s="132"/>
      <c r="V54" s="132"/>
    </row>
    <row r="55" spans="1:22" s="2" customFormat="1" ht="20.45" customHeight="1" thickBot="1">
      <c r="A55" s="133"/>
      <c r="B55" s="133"/>
      <c r="C55" s="133"/>
      <c r="D55" s="133"/>
      <c r="E55" s="133"/>
      <c r="F55" s="133"/>
      <c r="G55" s="134" t="s">
        <v>50</v>
      </c>
      <c r="H55" s="134">
        <v>1</v>
      </c>
      <c r="I55" s="143" t="s">
        <v>16</v>
      </c>
      <c r="J55" s="133"/>
      <c r="K55" s="133"/>
      <c r="M55" s="133"/>
      <c r="N55" s="133"/>
      <c r="O55" s="133"/>
      <c r="P55" s="133"/>
      <c r="Q55" s="133"/>
      <c r="R55" s="133"/>
      <c r="S55" s="132"/>
      <c r="T55" s="132"/>
      <c r="U55" s="132"/>
      <c r="V55" s="132"/>
    </row>
    <row r="56" spans="1:22" s="2" customFormat="1" ht="20.45" customHeight="1" thickBot="1">
      <c r="A56" s="133"/>
      <c r="B56" s="133"/>
      <c r="C56" s="133"/>
      <c r="D56" s="133"/>
      <c r="E56" s="133"/>
      <c r="F56" s="133"/>
      <c r="G56" s="407" t="s">
        <v>51</v>
      </c>
      <c r="H56" s="135">
        <v>1</v>
      </c>
      <c r="I56" s="148" t="s">
        <v>373</v>
      </c>
      <c r="J56" s="133"/>
      <c r="K56" s="133"/>
      <c r="L56" s="133"/>
      <c r="M56" s="133"/>
      <c r="N56" s="133"/>
      <c r="O56" s="133"/>
      <c r="P56" s="133"/>
      <c r="Q56" s="133"/>
      <c r="R56" s="133"/>
      <c r="S56" s="132"/>
      <c r="T56" s="132"/>
      <c r="U56" s="132"/>
      <c r="V56" s="132"/>
    </row>
    <row r="57" spans="1:22" s="2" customFormat="1" ht="20.45" customHeight="1" thickBot="1">
      <c r="A57" s="133"/>
      <c r="B57" s="133"/>
      <c r="C57" s="133"/>
      <c r="D57" s="133"/>
      <c r="E57" s="133"/>
      <c r="F57" s="133"/>
      <c r="G57" s="407"/>
      <c r="H57" s="135">
        <v>2</v>
      </c>
      <c r="I57" s="148" t="s">
        <v>17</v>
      </c>
      <c r="J57" s="133"/>
      <c r="K57" s="133"/>
      <c r="L57" s="133"/>
      <c r="M57" s="133"/>
      <c r="N57" s="133"/>
      <c r="O57" s="133"/>
      <c r="P57" s="133"/>
      <c r="Q57" s="133"/>
      <c r="R57" s="133"/>
      <c r="S57" s="132"/>
      <c r="T57" s="132"/>
      <c r="U57" s="132"/>
      <c r="V57" s="132"/>
    </row>
    <row r="58" spans="1:22" s="2" customFormat="1" ht="20.45" customHeight="1" thickBot="1">
      <c r="A58" s="133"/>
      <c r="B58" s="133"/>
      <c r="C58" s="133"/>
      <c r="D58" s="133"/>
      <c r="E58" s="133"/>
      <c r="F58" s="133"/>
      <c r="G58" s="407"/>
      <c r="H58" s="135">
        <v>3</v>
      </c>
      <c r="I58" s="148" t="s">
        <v>372</v>
      </c>
      <c r="J58" s="133"/>
      <c r="K58" s="133"/>
      <c r="M58" s="133"/>
      <c r="N58" s="133"/>
      <c r="O58" s="133"/>
      <c r="P58" s="133"/>
      <c r="Q58" s="133"/>
      <c r="R58" s="133"/>
      <c r="S58" s="132"/>
      <c r="T58" s="132"/>
      <c r="U58" s="132"/>
      <c r="V58" s="132"/>
    </row>
    <row r="59" spans="1:22" s="2" customFormat="1" ht="20.45" customHeight="1" thickBot="1">
      <c r="A59" s="133"/>
      <c r="B59" s="133"/>
      <c r="C59" s="133"/>
      <c r="D59" s="133"/>
      <c r="E59" s="133"/>
      <c r="F59" s="133"/>
      <c r="G59" s="408" t="s">
        <v>53</v>
      </c>
      <c r="H59" s="134">
        <v>1</v>
      </c>
      <c r="I59" s="143" t="s">
        <v>386</v>
      </c>
      <c r="J59" s="133"/>
      <c r="K59" s="133"/>
      <c r="L59" s="133"/>
      <c r="M59" s="133"/>
      <c r="N59" s="133"/>
      <c r="O59" s="133"/>
      <c r="P59" s="133"/>
      <c r="Q59" s="133"/>
      <c r="R59" s="133"/>
      <c r="S59" s="132"/>
      <c r="T59" s="132"/>
      <c r="U59" s="132"/>
      <c r="V59" s="132"/>
    </row>
    <row r="60" spans="1:22" s="2" customFormat="1" ht="20.45" customHeight="1" thickBot="1">
      <c r="A60" s="133"/>
      <c r="B60" s="133"/>
      <c r="C60" s="133"/>
      <c r="D60" s="133"/>
      <c r="E60" s="133"/>
      <c r="F60" s="133"/>
      <c r="G60" s="408"/>
      <c r="H60" s="134">
        <v>2</v>
      </c>
      <c r="I60" s="143" t="s">
        <v>15</v>
      </c>
      <c r="J60" s="133"/>
      <c r="K60" s="133"/>
      <c r="L60" s="133"/>
      <c r="M60" s="133"/>
      <c r="N60" s="133"/>
      <c r="O60" s="133"/>
      <c r="P60" s="133"/>
      <c r="Q60" s="133"/>
      <c r="R60" s="133"/>
      <c r="S60" s="132"/>
      <c r="T60" s="132"/>
      <c r="U60" s="132"/>
      <c r="V60" s="132"/>
    </row>
    <row r="61" spans="1:22" s="2" customFormat="1" ht="20.45" customHeight="1" thickBot="1">
      <c r="A61" s="133"/>
      <c r="B61" s="133"/>
      <c r="C61" s="133"/>
      <c r="D61" s="133"/>
      <c r="E61" s="133"/>
      <c r="F61" s="133"/>
      <c r="G61" s="407" t="s">
        <v>390</v>
      </c>
      <c r="H61" s="135">
        <v>1</v>
      </c>
      <c r="I61" s="148" t="s">
        <v>389</v>
      </c>
      <c r="J61" s="133"/>
      <c r="K61" s="133"/>
      <c r="M61" s="133"/>
      <c r="N61" s="133"/>
      <c r="O61" s="133"/>
      <c r="P61" s="133"/>
      <c r="Q61" s="133"/>
      <c r="R61" s="133"/>
      <c r="S61" s="132"/>
      <c r="T61" s="132"/>
      <c r="U61" s="132"/>
      <c r="V61" s="132"/>
    </row>
    <row r="62" spans="1:22" s="2" customFormat="1" ht="20.45" customHeight="1" thickBot="1">
      <c r="A62" s="133"/>
      <c r="B62" s="133"/>
      <c r="C62" s="133"/>
      <c r="D62" s="133"/>
      <c r="E62" s="133"/>
      <c r="F62" s="133"/>
      <c r="G62" s="407"/>
      <c r="H62" s="135">
        <v>2</v>
      </c>
      <c r="I62" s="148" t="s">
        <v>387</v>
      </c>
      <c r="J62" s="133"/>
      <c r="K62" s="133"/>
      <c r="L62" s="133"/>
      <c r="M62" s="133"/>
      <c r="N62" s="133"/>
      <c r="O62" s="133"/>
      <c r="P62" s="133"/>
      <c r="Q62" s="133"/>
      <c r="R62" s="133"/>
      <c r="S62" s="132"/>
      <c r="T62" s="132"/>
      <c r="U62" s="132"/>
      <c r="V62" s="132"/>
    </row>
    <row r="63" spans="1:22" s="2" customFormat="1" ht="20.45" customHeight="1" thickBot="1">
      <c r="A63" s="133"/>
      <c r="B63" s="133"/>
      <c r="C63" s="133"/>
      <c r="D63" s="133"/>
      <c r="E63" s="133"/>
      <c r="F63" s="133"/>
      <c r="G63" s="407"/>
      <c r="H63" s="135">
        <v>3</v>
      </c>
      <c r="I63" s="148" t="s">
        <v>388</v>
      </c>
      <c r="J63" s="133"/>
      <c r="K63" s="133"/>
      <c r="L63" s="133"/>
      <c r="M63" s="133"/>
      <c r="N63" s="133"/>
      <c r="O63" s="133"/>
      <c r="P63" s="133"/>
      <c r="Q63" s="133"/>
      <c r="R63" s="133"/>
      <c r="S63" s="132"/>
      <c r="T63" s="132"/>
      <c r="U63" s="132"/>
      <c r="V63" s="132"/>
    </row>
    <row r="64" spans="1:22" s="2" customFormat="1" ht="20.45" customHeight="1" thickBot="1">
      <c r="A64" s="133"/>
      <c r="B64" s="133"/>
      <c r="C64" s="133"/>
      <c r="D64" s="133"/>
      <c r="E64" s="133"/>
      <c r="F64" s="133"/>
      <c r="G64" s="141" t="s">
        <v>419</v>
      </c>
      <c r="H64" s="141">
        <v>1</v>
      </c>
      <c r="I64" s="143" t="s">
        <v>418</v>
      </c>
      <c r="J64" s="133"/>
      <c r="K64" s="133"/>
      <c r="L64" s="133"/>
      <c r="M64" s="133"/>
      <c r="N64" s="133"/>
      <c r="O64" s="133"/>
      <c r="P64" s="133"/>
      <c r="Q64" s="133"/>
      <c r="R64" s="133"/>
      <c r="S64" s="132"/>
      <c r="T64" s="132"/>
      <c r="U64" s="132"/>
      <c r="V64" s="132"/>
    </row>
    <row r="65" spans="1:22" s="2" customFormat="1" ht="20.45" customHeight="1" thickBot="1">
      <c r="A65" s="133"/>
      <c r="B65" s="133"/>
      <c r="C65" s="133"/>
      <c r="D65" s="133"/>
      <c r="E65" s="133"/>
      <c r="F65" s="133"/>
      <c r="G65" s="135" t="s">
        <v>421</v>
      </c>
      <c r="H65" s="135">
        <v>1</v>
      </c>
      <c r="I65" s="148" t="s">
        <v>420</v>
      </c>
      <c r="J65" s="133"/>
      <c r="K65" s="133"/>
      <c r="L65" s="133"/>
      <c r="M65" s="133"/>
      <c r="N65" s="133"/>
      <c r="O65" s="133"/>
      <c r="P65" s="133"/>
      <c r="Q65" s="133"/>
      <c r="R65" s="133"/>
      <c r="S65" s="132"/>
      <c r="T65" s="132"/>
      <c r="U65" s="132"/>
      <c r="V65" s="132"/>
    </row>
    <row r="66" spans="1:22" s="2" customFormat="1" ht="20.45" customHeight="1">
      <c r="A66" s="133"/>
      <c r="B66" s="133"/>
      <c r="C66" s="133"/>
      <c r="D66" s="133"/>
      <c r="E66" s="133"/>
      <c r="F66" s="133"/>
      <c r="G66" s="136"/>
      <c r="H66" s="136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2"/>
      <c r="T66" s="132"/>
      <c r="U66" s="132"/>
      <c r="V66" s="132"/>
    </row>
    <row r="67" spans="1:22" s="2" customFormat="1" ht="20.45" customHeight="1">
      <c r="A67" s="133"/>
      <c r="B67" s="133"/>
      <c r="C67" s="133"/>
      <c r="D67" s="133"/>
      <c r="E67" s="133"/>
      <c r="F67" s="133"/>
      <c r="G67" s="136"/>
      <c r="H67" s="136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2"/>
      <c r="T67" s="132"/>
      <c r="U67" s="132"/>
      <c r="V67" s="132"/>
    </row>
    <row r="68" spans="1:22" s="2" customFormat="1" ht="20.45" customHeight="1">
      <c r="A68" s="133"/>
      <c r="B68" s="133"/>
      <c r="C68" s="133"/>
      <c r="D68" s="133"/>
      <c r="E68" s="133"/>
      <c r="F68" s="133"/>
      <c r="G68" s="136"/>
      <c r="H68" s="136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2"/>
      <c r="T68" s="132"/>
      <c r="U68" s="132"/>
      <c r="V68" s="132"/>
    </row>
    <row r="69" spans="1:22" s="2" customFormat="1" ht="20.45" customHeight="1">
      <c r="A69" s="133"/>
      <c r="B69" s="133"/>
      <c r="C69" s="133"/>
      <c r="D69" s="136"/>
      <c r="E69" s="136"/>
      <c r="F69" s="136"/>
      <c r="G69" s="136"/>
      <c r="H69" s="136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2"/>
      <c r="T69" s="132"/>
      <c r="U69" s="132"/>
      <c r="V69" s="132"/>
    </row>
    <row r="70" spans="1:22" s="2" customFormat="1" ht="20.45" customHeight="1">
      <c r="A70" s="133"/>
      <c r="B70" s="133"/>
      <c r="C70" s="133"/>
      <c r="D70" s="136"/>
      <c r="E70" s="136"/>
      <c r="F70" s="136"/>
      <c r="G70" s="136"/>
      <c r="H70" s="136"/>
      <c r="I70" s="136"/>
      <c r="J70" s="133"/>
      <c r="K70" s="133"/>
      <c r="L70" s="133"/>
      <c r="M70" s="133"/>
      <c r="N70" s="133"/>
      <c r="O70" s="133"/>
      <c r="P70" s="133"/>
      <c r="Q70" s="133"/>
      <c r="R70" s="133"/>
      <c r="S70" s="132"/>
      <c r="T70" s="132"/>
      <c r="U70" s="132"/>
      <c r="V70" s="132"/>
    </row>
    <row r="71" spans="1:22" s="2" customFormat="1" ht="20.45" customHeight="1">
      <c r="A71" s="133"/>
      <c r="B71" s="133"/>
      <c r="C71" s="133"/>
      <c r="D71" s="136"/>
      <c r="E71" s="136"/>
      <c r="F71" s="136"/>
      <c r="G71" s="136"/>
      <c r="H71" s="136"/>
      <c r="I71" s="136"/>
      <c r="J71" s="133"/>
      <c r="K71" s="133"/>
      <c r="L71" s="133"/>
      <c r="M71" s="133"/>
      <c r="N71" s="133"/>
      <c r="O71" s="133"/>
      <c r="P71" s="133"/>
      <c r="Q71" s="133"/>
      <c r="R71" s="133"/>
      <c r="S71" s="132"/>
      <c r="T71" s="132"/>
      <c r="U71" s="132"/>
      <c r="V71" s="132"/>
    </row>
    <row r="72" spans="1:22" s="2" customFormat="1" ht="20.45" customHeight="1">
      <c r="A72" s="133"/>
      <c r="B72" s="133"/>
      <c r="C72" s="133"/>
      <c r="D72" s="136"/>
      <c r="E72" s="136"/>
      <c r="F72" s="136"/>
      <c r="G72" s="136"/>
      <c r="H72" s="136"/>
      <c r="I72" s="136"/>
      <c r="J72" s="133"/>
      <c r="K72" s="133"/>
      <c r="L72" s="133"/>
      <c r="M72" s="133"/>
      <c r="N72" s="133"/>
      <c r="O72" s="133"/>
      <c r="P72" s="136"/>
      <c r="Q72" s="136"/>
      <c r="R72" s="136"/>
      <c r="S72" s="132"/>
      <c r="T72" s="132"/>
      <c r="U72" s="132"/>
      <c r="V72" s="132"/>
    </row>
    <row r="73" spans="1:22" s="2" customFormat="1" ht="20.45" customHeight="1">
      <c r="A73" s="133"/>
      <c r="B73" s="133"/>
      <c r="C73" s="133"/>
      <c r="D73" s="136"/>
      <c r="E73" s="136"/>
      <c r="F73" s="136"/>
      <c r="G73" s="136"/>
      <c r="H73" s="136"/>
      <c r="I73" s="136"/>
      <c r="J73" s="133"/>
      <c r="K73" s="133"/>
      <c r="L73" s="133"/>
      <c r="M73" s="133"/>
      <c r="N73" s="133"/>
      <c r="O73" s="133"/>
      <c r="P73" s="136"/>
      <c r="Q73" s="136"/>
      <c r="R73" s="136"/>
      <c r="S73" s="132"/>
      <c r="T73" s="132"/>
      <c r="U73" s="132"/>
      <c r="V73" s="132"/>
    </row>
    <row r="74" spans="1:22" s="2" customFormat="1" ht="20.45" customHeight="1">
      <c r="A74" s="133"/>
      <c r="B74" s="133"/>
      <c r="C74" s="133"/>
      <c r="D74" s="136"/>
      <c r="E74" s="136"/>
      <c r="F74" s="136"/>
      <c r="G74" s="136"/>
      <c r="H74" s="136"/>
      <c r="I74" s="136"/>
      <c r="J74" s="133"/>
      <c r="K74" s="133"/>
      <c r="L74" s="133"/>
      <c r="M74" s="133"/>
      <c r="N74" s="133"/>
      <c r="O74" s="133"/>
      <c r="P74" s="136"/>
      <c r="Q74" s="136"/>
      <c r="R74" s="136"/>
      <c r="S74" s="132"/>
      <c r="T74" s="132"/>
      <c r="U74" s="132"/>
      <c r="V74" s="132"/>
    </row>
    <row r="75" spans="1:22" s="2" customFormat="1" ht="20.45" customHeight="1">
      <c r="A75" s="133"/>
      <c r="B75" s="133"/>
      <c r="C75" s="133"/>
      <c r="D75" s="136"/>
      <c r="E75" s="136"/>
      <c r="F75" s="136"/>
      <c r="G75" s="136"/>
      <c r="H75" s="136"/>
      <c r="I75" s="136"/>
      <c r="J75" s="133"/>
      <c r="K75" s="133"/>
      <c r="L75" s="133"/>
      <c r="M75" s="133"/>
      <c r="N75" s="133"/>
      <c r="O75" s="133"/>
      <c r="P75" s="136"/>
      <c r="Q75" s="136"/>
      <c r="R75" s="136"/>
      <c r="S75" s="132"/>
      <c r="T75" s="132"/>
      <c r="U75" s="132"/>
      <c r="V75" s="132"/>
    </row>
    <row r="76" spans="1:22" s="2" customFormat="1" ht="20.45" customHeight="1">
      <c r="A76" s="133"/>
      <c r="B76" s="133"/>
      <c r="C76" s="133"/>
      <c r="D76" s="136"/>
      <c r="E76" s="136"/>
      <c r="F76" s="136"/>
      <c r="G76" s="136"/>
      <c r="H76" s="136"/>
      <c r="I76" s="136"/>
      <c r="J76" s="133"/>
      <c r="K76" s="133"/>
      <c r="L76" s="133"/>
      <c r="M76" s="133"/>
      <c r="N76" s="133"/>
      <c r="O76" s="133"/>
      <c r="P76" s="136"/>
      <c r="Q76" s="136"/>
      <c r="R76" s="136"/>
      <c r="S76" s="132"/>
      <c r="T76" s="132"/>
      <c r="U76" s="132"/>
      <c r="V76" s="132"/>
    </row>
    <row r="77" spans="1:22" s="2" customFormat="1" ht="20.45" customHeight="1">
      <c r="A77" s="136"/>
      <c r="B77" s="136"/>
      <c r="C77" s="136"/>
      <c r="D77" s="136"/>
      <c r="E77" s="136"/>
      <c r="F77" s="136"/>
      <c r="G77" s="136"/>
      <c r="H77" s="136"/>
      <c r="I77" s="136"/>
      <c r="J77" s="133"/>
      <c r="K77" s="133"/>
      <c r="L77" s="133"/>
      <c r="M77" s="136"/>
      <c r="N77" s="136"/>
      <c r="O77" s="136"/>
      <c r="P77" s="136"/>
      <c r="Q77" s="136"/>
      <c r="R77" s="136"/>
      <c r="S77" s="132"/>
      <c r="T77" s="132"/>
      <c r="U77" s="132"/>
      <c r="V77" s="132"/>
    </row>
    <row r="78" spans="1:22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7"/>
      <c r="T78" s="137"/>
      <c r="U78" s="137"/>
      <c r="V78" s="137"/>
    </row>
    <row r="79" spans="1:22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7"/>
      <c r="T79" s="137"/>
      <c r="U79" s="137"/>
      <c r="V79" s="137"/>
    </row>
    <row r="80" spans="1:2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7"/>
      <c r="T80" s="137"/>
      <c r="U80" s="137"/>
      <c r="V80" s="137"/>
    </row>
    <row r="81" spans="1:2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7"/>
      <c r="T81" s="137"/>
      <c r="U81" s="137"/>
      <c r="V81" s="137"/>
    </row>
    <row r="82" spans="1:2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7"/>
      <c r="T82" s="137"/>
      <c r="U82" s="137"/>
      <c r="V82" s="137"/>
    </row>
  </sheetData>
  <sortState xmlns:xlrd2="http://schemas.microsoft.com/office/spreadsheetml/2017/richdata2" ref="R4:S11">
    <sortCondition ref="S4:S11"/>
  </sortState>
  <mergeCells count="27">
    <mergeCell ref="P2:R2"/>
    <mergeCell ref="A1:R1"/>
    <mergeCell ref="G9:G12"/>
    <mergeCell ref="J3:J5"/>
    <mergeCell ref="M5:M6"/>
    <mergeCell ref="J2:L2"/>
    <mergeCell ref="D7:D8"/>
    <mergeCell ref="G3:G8"/>
    <mergeCell ref="P4:P11"/>
    <mergeCell ref="M2:O2"/>
    <mergeCell ref="A2:C2"/>
    <mergeCell ref="D2:F2"/>
    <mergeCell ref="G2:I2"/>
    <mergeCell ref="A3:A5"/>
    <mergeCell ref="D9:D13"/>
    <mergeCell ref="D4:D6"/>
    <mergeCell ref="G51:G54"/>
    <mergeCell ref="G56:G58"/>
    <mergeCell ref="G59:G60"/>
    <mergeCell ref="M7:M8"/>
    <mergeCell ref="G61:G63"/>
    <mergeCell ref="G23:G25"/>
    <mergeCell ref="G27:G33"/>
    <mergeCell ref="G34:G40"/>
    <mergeCell ref="G41:G45"/>
    <mergeCell ref="G46:G50"/>
    <mergeCell ref="G14:G21"/>
  </mergeCells>
  <pageMargins left="0.19685039370078741" right="0.19685039370078741" top="0.19685039370078741" bottom="0.19685039370078741" header="0" footer="0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82"/>
  <sheetViews>
    <sheetView topLeftCell="G1" zoomScale="85" zoomScaleNormal="85" workbookViewId="0">
      <selection activeCell="O5" sqref="O5"/>
    </sheetView>
  </sheetViews>
  <sheetFormatPr defaultRowHeight="15"/>
  <cols>
    <col min="1" max="1" width="11.140625" style="1" customWidth="1"/>
    <col min="2" max="2" width="3.140625" style="1" customWidth="1"/>
    <col min="3" max="3" width="36" style="1" bestFit="1" customWidth="1"/>
    <col min="4" max="4" width="10.85546875" style="1" customWidth="1"/>
    <col min="5" max="5" width="3.140625" style="1" customWidth="1"/>
    <col min="6" max="6" width="40" style="1" bestFit="1" customWidth="1"/>
    <col min="7" max="7" width="13.140625" style="1" customWidth="1"/>
    <col min="8" max="8" width="3.140625" style="1" customWidth="1"/>
    <col min="9" max="9" width="45.42578125" style="1" bestFit="1" customWidth="1"/>
    <col min="10" max="10" width="10.140625" style="1" customWidth="1"/>
    <col min="11" max="11" width="3.140625" style="1" customWidth="1"/>
    <col min="12" max="12" width="46.85546875" style="1" bestFit="1" customWidth="1"/>
    <col min="13" max="13" width="12.85546875" style="1" customWidth="1"/>
    <col min="14" max="14" width="3.140625" style="1" customWidth="1"/>
    <col min="15" max="15" width="29.5703125" style="1" customWidth="1"/>
    <col min="16" max="16" width="10.42578125" style="1" customWidth="1"/>
    <col min="17" max="17" width="3.140625" style="1" customWidth="1"/>
    <col min="18" max="18" width="34.5703125" style="1" bestFit="1" customWidth="1"/>
  </cols>
  <sheetData>
    <row r="1" spans="1:21" ht="36" customHeight="1" thickBot="1">
      <c r="A1" s="412" t="s">
        <v>989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21" ht="28.35" customHeight="1" thickBot="1">
      <c r="A2" s="409" t="s">
        <v>71</v>
      </c>
      <c r="B2" s="410"/>
      <c r="C2" s="411"/>
      <c r="D2" s="409" t="s">
        <v>24</v>
      </c>
      <c r="E2" s="410"/>
      <c r="F2" s="411"/>
      <c r="G2" s="409" t="s">
        <v>25</v>
      </c>
      <c r="H2" s="410"/>
      <c r="I2" s="411"/>
      <c r="J2" s="409" t="s">
        <v>26</v>
      </c>
      <c r="K2" s="410"/>
      <c r="L2" s="411"/>
      <c r="M2" s="415" t="s">
        <v>27</v>
      </c>
      <c r="N2" s="415"/>
      <c r="O2" s="409"/>
      <c r="P2" s="415" t="s">
        <v>28</v>
      </c>
      <c r="Q2" s="415"/>
      <c r="R2" s="415"/>
    </row>
    <row r="3" spans="1:21" s="2" customFormat="1" ht="20.45" customHeight="1" thickBot="1">
      <c r="A3" s="408" t="s">
        <v>23</v>
      </c>
      <c r="B3" s="134">
        <v>1</v>
      </c>
      <c r="C3" s="142" t="s">
        <v>76</v>
      </c>
      <c r="D3" s="134" t="s">
        <v>29</v>
      </c>
      <c r="E3" s="134">
        <v>1</v>
      </c>
      <c r="F3" s="142" t="s">
        <v>87</v>
      </c>
      <c r="G3" s="408" t="s">
        <v>30</v>
      </c>
      <c r="H3" s="134">
        <v>1</v>
      </c>
      <c r="I3" s="143" t="s">
        <v>368</v>
      </c>
      <c r="J3" s="408" t="s">
        <v>32</v>
      </c>
      <c r="K3" s="134">
        <v>1</v>
      </c>
      <c r="L3" s="140" t="s">
        <v>393</v>
      </c>
      <c r="M3" s="413" t="s">
        <v>49</v>
      </c>
      <c r="N3" s="135">
        <v>1</v>
      </c>
      <c r="O3" s="149" t="s">
        <v>403</v>
      </c>
      <c r="P3" s="134" t="s">
        <v>37</v>
      </c>
      <c r="Q3" s="134">
        <v>1</v>
      </c>
      <c r="R3" s="145" t="s">
        <v>18</v>
      </c>
      <c r="S3" s="132"/>
      <c r="T3" s="132"/>
      <c r="U3" s="132"/>
    </row>
    <row r="4" spans="1:21" s="2" customFormat="1" ht="20.45" customHeight="1" thickBot="1">
      <c r="A4" s="408"/>
      <c r="B4" s="134">
        <v>2</v>
      </c>
      <c r="C4" s="142" t="s">
        <v>391</v>
      </c>
      <c r="D4" s="407" t="s">
        <v>35</v>
      </c>
      <c r="E4" s="135">
        <v>1</v>
      </c>
      <c r="F4" s="146" t="s">
        <v>398</v>
      </c>
      <c r="G4" s="408"/>
      <c r="H4" s="134">
        <v>2</v>
      </c>
      <c r="I4" s="143" t="s">
        <v>366</v>
      </c>
      <c r="J4" s="408"/>
      <c r="K4" s="134">
        <v>2</v>
      </c>
      <c r="L4" s="140" t="s">
        <v>4</v>
      </c>
      <c r="M4" s="414"/>
      <c r="N4" s="135">
        <v>2</v>
      </c>
      <c r="O4" s="149" t="s">
        <v>230</v>
      </c>
      <c r="P4" s="407" t="s">
        <v>45</v>
      </c>
      <c r="Q4" s="135">
        <v>1</v>
      </c>
      <c r="R4" s="139" t="s">
        <v>8</v>
      </c>
      <c r="S4" s="132">
        <v>77</v>
      </c>
      <c r="T4" s="132"/>
      <c r="U4" s="132"/>
    </row>
    <row r="5" spans="1:21" s="2" customFormat="1" ht="20.45" customHeight="1" thickBot="1">
      <c r="A5" s="408"/>
      <c r="B5" s="134">
        <v>3</v>
      </c>
      <c r="C5" s="142" t="s">
        <v>392</v>
      </c>
      <c r="D5" s="407"/>
      <c r="E5" s="147">
        <v>2</v>
      </c>
      <c r="F5" s="146" t="s">
        <v>397</v>
      </c>
      <c r="G5" s="408"/>
      <c r="H5" s="134">
        <v>3</v>
      </c>
      <c r="I5" s="143" t="s">
        <v>367</v>
      </c>
      <c r="J5" s="408"/>
      <c r="K5" s="134">
        <v>3</v>
      </c>
      <c r="L5" s="140" t="s">
        <v>20</v>
      </c>
      <c r="M5" s="134" t="s">
        <v>412</v>
      </c>
      <c r="N5" s="134">
        <v>1</v>
      </c>
      <c r="O5" s="140" t="s">
        <v>1024</v>
      </c>
      <c r="P5" s="407"/>
      <c r="Q5" s="135">
        <v>2</v>
      </c>
      <c r="R5" s="139" t="s">
        <v>395</v>
      </c>
      <c r="S5" s="132">
        <v>130</v>
      </c>
      <c r="T5" s="132"/>
      <c r="U5" s="132"/>
    </row>
    <row r="6" spans="1:21" s="2" customFormat="1" ht="20.45" customHeight="1" thickBot="1">
      <c r="A6" s="135" t="s">
        <v>33</v>
      </c>
      <c r="B6" s="135">
        <v>1</v>
      </c>
      <c r="C6" s="146" t="s">
        <v>118</v>
      </c>
      <c r="D6" s="407"/>
      <c r="E6" s="147">
        <v>3</v>
      </c>
      <c r="F6" s="146" t="s">
        <v>396</v>
      </c>
      <c r="G6" s="408"/>
      <c r="H6" s="134">
        <v>4</v>
      </c>
      <c r="I6" s="143" t="s">
        <v>369</v>
      </c>
      <c r="J6" s="133"/>
      <c r="K6" s="133"/>
      <c r="M6" s="135" t="s">
        <v>52</v>
      </c>
      <c r="N6" s="135">
        <v>1</v>
      </c>
      <c r="O6" s="149" t="s">
        <v>14</v>
      </c>
      <c r="P6" s="407"/>
      <c r="Q6" s="135">
        <v>3</v>
      </c>
      <c r="R6" s="139" t="s">
        <v>5</v>
      </c>
      <c r="S6" s="132">
        <v>209</v>
      </c>
      <c r="T6" s="132"/>
      <c r="U6" s="132"/>
    </row>
    <row r="7" spans="1:21" s="2" customFormat="1" ht="20.45" customHeight="1" thickBot="1">
      <c r="A7" s="133"/>
      <c r="B7" s="133"/>
      <c r="C7" s="133"/>
      <c r="D7" s="408" t="s">
        <v>46</v>
      </c>
      <c r="E7" s="134">
        <v>1</v>
      </c>
      <c r="F7" s="142" t="s">
        <v>3</v>
      </c>
      <c r="G7" s="408"/>
      <c r="H7" s="134">
        <v>5</v>
      </c>
      <c r="I7" s="143" t="s">
        <v>370</v>
      </c>
      <c r="J7" s="133"/>
      <c r="K7" s="133"/>
      <c r="M7" s="279" t="s">
        <v>54</v>
      </c>
      <c r="N7" s="279">
        <v>1</v>
      </c>
      <c r="O7" s="140" t="s">
        <v>422</v>
      </c>
      <c r="P7" s="407"/>
      <c r="Q7" s="135">
        <v>4</v>
      </c>
      <c r="R7" s="139" t="s">
        <v>19</v>
      </c>
      <c r="S7" s="132">
        <v>298</v>
      </c>
      <c r="T7" s="132"/>
      <c r="U7" s="132"/>
    </row>
    <row r="8" spans="1:21" s="2" customFormat="1" ht="20.45" customHeight="1" thickBot="1">
      <c r="A8" s="133"/>
      <c r="B8" s="133"/>
      <c r="C8" s="133"/>
      <c r="D8" s="408"/>
      <c r="E8" s="134">
        <v>2</v>
      </c>
      <c r="F8" s="142" t="s">
        <v>405</v>
      </c>
      <c r="G8" s="408"/>
      <c r="H8" s="134">
        <v>6</v>
      </c>
      <c r="I8" s="143" t="s">
        <v>86</v>
      </c>
      <c r="J8" s="133"/>
      <c r="K8" s="133"/>
      <c r="L8" s="133"/>
      <c r="P8" s="407"/>
      <c r="Q8" s="135">
        <v>5</v>
      </c>
      <c r="R8" s="139" t="s">
        <v>394</v>
      </c>
      <c r="S8" s="132">
        <v>345</v>
      </c>
      <c r="T8" s="132"/>
      <c r="U8" s="132"/>
    </row>
    <row r="9" spans="1:21" s="2" customFormat="1" ht="20.45" customHeight="1" thickBot="1">
      <c r="A9" s="133"/>
      <c r="B9" s="133"/>
      <c r="C9" s="133"/>
      <c r="D9" s="407" t="s">
        <v>48</v>
      </c>
      <c r="E9" s="135">
        <v>1</v>
      </c>
      <c r="F9" s="146" t="s">
        <v>401</v>
      </c>
      <c r="G9" s="407" t="s">
        <v>31</v>
      </c>
      <c r="H9" s="135">
        <v>1</v>
      </c>
      <c r="I9" s="148" t="s">
        <v>88</v>
      </c>
      <c r="J9" s="133"/>
      <c r="K9" s="133"/>
      <c r="P9" s="407"/>
      <c r="Q9" s="135">
        <v>6</v>
      </c>
      <c r="R9" s="139" t="s">
        <v>133</v>
      </c>
      <c r="S9" s="132">
        <v>709</v>
      </c>
      <c r="T9" s="132"/>
      <c r="U9" s="132"/>
    </row>
    <row r="10" spans="1:21" s="2" customFormat="1" ht="20.45" customHeight="1" thickBot="1">
      <c r="A10" s="133"/>
      <c r="B10" s="133"/>
      <c r="C10" s="133"/>
      <c r="D10" s="407"/>
      <c r="E10" s="135">
        <v>2</v>
      </c>
      <c r="F10" s="146" t="s">
        <v>399</v>
      </c>
      <c r="G10" s="407"/>
      <c r="H10" s="135">
        <v>2</v>
      </c>
      <c r="I10" s="148" t="s">
        <v>360</v>
      </c>
      <c r="J10" s="133"/>
      <c r="K10" s="133"/>
      <c r="L10" s="133"/>
      <c r="P10" s="407"/>
      <c r="Q10" s="135">
        <v>7</v>
      </c>
      <c r="R10" s="150" t="s">
        <v>423</v>
      </c>
      <c r="S10" s="132">
        <v>938</v>
      </c>
      <c r="T10" s="132"/>
      <c r="U10" s="132"/>
    </row>
    <row r="11" spans="1:21" s="2" customFormat="1" ht="20.45" customHeight="1" thickBot="1">
      <c r="A11" s="133"/>
      <c r="B11" s="133"/>
      <c r="D11" s="407"/>
      <c r="E11" s="135">
        <v>3</v>
      </c>
      <c r="F11" s="146" t="s">
        <v>402</v>
      </c>
      <c r="G11" s="407"/>
      <c r="H11" s="135">
        <v>3</v>
      </c>
      <c r="I11" s="148" t="s">
        <v>99</v>
      </c>
      <c r="J11" s="133"/>
      <c r="K11" s="133"/>
      <c r="L11" s="133"/>
      <c r="P11" s="407"/>
      <c r="Q11" s="135">
        <v>8</v>
      </c>
      <c r="R11" s="139" t="s">
        <v>75</v>
      </c>
      <c r="S11" s="132">
        <v>2674</v>
      </c>
      <c r="T11" s="132"/>
      <c r="U11" s="132"/>
    </row>
    <row r="12" spans="1:21" s="2" customFormat="1" ht="20.45" customHeight="1" thickBot="1">
      <c r="A12" s="133"/>
      <c r="B12" s="133"/>
      <c r="C12" s="133"/>
      <c r="D12" s="407"/>
      <c r="E12" s="135">
        <v>4</v>
      </c>
      <c r="F12" s="146" t="s">
        <v>400</v>
      </c>
      <c r="G12" s="407"/>
      <c r="H12" s="135">
        <v>4</v>
      </c>
      <c r="I12" s="148" t="s">
        <v>1</v>
      </c>
      <c r="J12" s="133"/>
      <c r="K12" s="133"/>
      <c r="M12" s="133"/>
      <c r="N12" s="133"/>
      <c r="O12" s="133"/>
      <c r="P12" s="407"/>
      <c r="Q12" s="135">
        <v>9</v>
      </c>
      <c r="R12" s="139" t="s">
        <v>13</v>
      </c>
      <c r="S12" s="132">
        <v>3180</v>
      </c>
      <c r="T12" s="132"/>
      <c r="U12" s="132"/>
    </row>
    <row r="13" spans="1:21" s="2" customFormat="1" ht="20.45" customHeight="1" thickBot="1">
      <c r="A13" s="133"/>
      <c r="B13" s="133"/>
      <c r="C13" s="133"/>
      <c r="D13" s="407"/>
      <c r="E13" s="135">
        <v>5</v>
      </c>
      <c r="F13" s="146" t="s">
        <v>21</v>
      </c>
      <c r="G13" s="134" t="s">
        <v>34</v>
      </c>
      <c r="H13" s="134">
        <v>1</v>
      </c>
      <c r="I13" s="143" t="s">
        <v>407</v>
      </c>
      <c r="J13" s="133"/>
      <c r="K13" s="133"/>
      <c r="L13" s="133"/>
      <c r="M13" s="133"/>
      <c r="N13" s="133"/>
      <c r="O13" s="133"/>
      <c r="P13" s="134" t="s">
        <v>417</v>
      </c>
      <c r="Q13" s="134">
        <v>1</v>
      </c>
      <c r="R13" s="138" t="s">
        <v>416</v>
      </c>
      <c r="S13" s="132"/>
      <c r="T13" s="132"/>
      <c r="U13" s="132"/>
    </row>
    <row r="14" spans="1:21" s="2" customFormat="1" ht="20.45" customHeight="1" thickBot="1">
      <c r="A14" s="133"/>
      <c r="B14" s="133"/>
      <c r="C14" s="133"/>
      <c r="G14" s="407" t="s">
        <v>36</v>
      </c>
      <c r="H14" s="135">
        <v>1</v>
      </c>
      <c r="I14" s="148" t="s">
        <v>355</v>
      </c>
      <c r="J14" s="133">
        <v>1</v>
      </c>
      <c r="K14" s="133"/>
      <c r="L14" s="133"/>
      <c r="M14" s="133"/>
      <c r="N14" s="133"/>
      <c r="O14" s="133"/>
      <c r="S14" s="132"/>
      <c r="T14" s="132"/>
      <c r="U14" s="132"/>
    </row>
    <row r="15" spans="1:21" s="2" customFormat="1" ht="20.45" customHeight="1" thickBot="1">
      <c r="A15" s="133"/>
      <c r="B15" s="133"/>
      <c r="C15" s="133"/>
      <c r="G15" s="407"/>
      <c r="H15" s="135">
        <v>2</v>
      </c>
      <c r="I15" s="148" t="s">
        <v>6</v>
      </c>
      <c r="J15" s="133">
        <v>2</v>
      </c>
      <c r="K15" s="133"/>
      <c r="L15" s="133"/>
      <c r="M15" s="133"/>
      <c r="N15" s="133"/>
      <c r="O15" s="133"/>
      <c r="S15" s="132"/>
      <c r="T15" s="132"/>
      <c r="U15" s="132"/>
    </row>
    <row r="16" spans="1:21" s="2" customFormat="1" ht="20.45" customHeight="1" thickBot="1">
      <c r="A16" s="133"/>
      <c r="B16" s="133"/>
      <c r="C16" s="133"/>
      <c r="G16" s="407"/>
      <c r="H16" s="135">
        <v>3</v>
      </c>
      <c r="I16" s="148" t="s">
        <v>357</v>
      </c>
      <c r="J16" s="133"/>
      <c r="K16" s="133"/>
      <c r="L16" s="133"/>
      <c r="M16" s="133"/>
      <c r="N16" s="133"/>
      <c r="O16" s="133"/>
      <c r="S16" s="132"/>
      <c r="T16" s="132"/>
      <c r="U16" s="132"/>
    </row>
    <row r="17" spans="1:21" s="2" customFormat="1" ht="20.45" customHeight="1" thickBot="1">
      <c r="A17" s="133"/>
      <c r="B17" s="133"/>
      <c r="C17" s="133"/>
      <c r="G17" s="407"/>
      <c r="H17" s="135">
        <v>4</v>
      </c>
      <c r="I17" s="148" t="s">
        <v>358</v>
      </c>
      <c r="J17" s="133"/>
      <c r="K17" s="133"/>
      <c r="L17" s="133"/>
      <c r="M17" s="133"/>
      <c r="N17" s="133"/>
      <c r="O17" s="133"/>
      <c r="S17" s="132"/>
      <c r="T17" s="132"/>
      <c r="U17" s="132"/>
    </row>
    <row r="18" spans="1:21" s="2" customFormat="1" ht="20.45" customHeight="1" thickBot="1">
      <c r="A18" s="133"/>
      <c r="B18" s="133"/>
      <c r="C18" s="133"/>
      <c r="G18" s="407"/>
      <c r="H18" s="135">
        <v>5</v>
      </c>
      <c r="I18" s="148" t="s">
        <v>359</v>
      </c>
      <c r="J18" s="133"/>
      <c r="K18" s="133"/>
      <c r="M18" s="133"/>
      <c r="N18" s="133"/>
      <c r="O18" s="133"/>
      <c r="S18" s="132"/>
      <c r="T18" s="132"/>
      <c r="U18" s="132"/>
    </row>
    <row r="19" spans="1:21" s="2" customFormat="1" ht="20.45" customHeight="1" thickBot="1">
      <c r="A19" s="133"/>
      <c r="B19" s="133"/>
      <c r="C19" s="133"/>
      <c r="G19" s="407"/>
      <c r="H19" s="135">
        <v>6</v>
      </c>
      <c r="I19" s="148" t="s">
        <v>73</v>
      </c>
      <c r="J19" s="133"/>
      <c r="K19" s="133"/>
      <c r="L19" s="133"/>
      <c r="M19" s="133"/>
      <c r="N19" s="133"/>
      <c r="O19" s="133"/>
      <c r="S19" s="132"/>
      <c r="T19" s="132"/>
      <c r="U19" s="132"/>
    </row>
    <row r="20" spans="1:21" s="2" customFormat="1" ht="20.45" customHeight="1" thickBot="1">
      <c r="A20" s="133"/>
      <c r="B20" s="133"/>
      <c r="C20" s="133"/>
      <c r="G20" s="407"/>
      <c r="H20" s="135">
        <v>7</v>
      </c>
      <c r="I20" s="148" t="s">
        <v>356</v>
      </c>
      <c r="J20" s="133"/>
      <c r="K20" s="133"/>
      <c r="L20" s="133"/>
      <c r="M20" s="133"/>
      <c r="N20" s="133"/>
      <c r="O20" s="133"/>
      <c r="S20" s="132"/>
      <c r="T20" s="132"/>
      <c r="U20" s="132"/>
    </row>
    <row r="21" spans="1:21" s="2" customFormat="1" ht="20.45" customHeight="1" thickBot="1">
      <c r="A21" s="133"/>
      <c r="B21" s="133"/>
      <c r="C21" s="133"/>
      <c r="D21" s="133"/>
      <c r="E21" s="133"/>
      <c r="F21" s="133"/>
      <c r="G21" s="407"/>
      <c r="H21" s="135">
        <v>8</v>
      </c>
      <c r="I21" s="148" t="s">
        <v>132</v>
      </c>
      <c r="J21" s="133"/>
      <c r="K21" s="133"/>
      <c r="L21" s="133"/>
      <c r="M21" s="133"/>
      <c r="N21" s="133"/>
      <c r="O21" s="133"/>
      <c r="S21" s="132"/>
      <c r="T21" s="132"/>
      <c r="U21" s="132"/>
    </row>
    <row r="22" spans="1:21" s="2" customFormat="1" ht="20.45" customHeight="1" thickBot="1">
      <c r="A22" s="133"/>
      <c r="B22" s="133"/>
      <c r="C22" s="133"/>
      <c r="D22" s="133"/>
      <c r="E22" s="133"/>
      <c r="F22" s="133"/>
      <c r="G22" s="134" t="s">
        <v>408</v>
      </c>
      <c r="H22" s="134">
        <v>1</v>
      </c>
      <c r="I22" s="143" t="s">
        <v>409</v>
      </c>
      <c r="J22" s="133"/>
      <c r="K22" s="133"/>
      <c r="L22" s="133"/>
      <c r="M22" s="133"/>
      <c r="N22" s="133"/>
      <c r="O22" s="133"/>
      <c r="S22" s="132"/>
      <c r="T22" s="132"/>
      <c r="U22" s="132"/>
    </row>
    <row r="23" spans="1:21" s="2" customFormat="1" ht="20.45" customHeight="1" thickBot="1">
      <c r="A23" s="133"/>
      <c r="B23" s="133"/>
      <c r="C23" s="133"/>
      <c r="D23" s="133"/>
      <c r="E23" s="133"/>
      <c r="F23" s="133"/>
      <c r="G23" s="407" t="s">
        <v>38</v>
      </c>
      <c r="H23" s="135">
        <v>1</v>
      </c>
      <c r="I23" s="148" t="s">
        <v>383</v>
      </c>
      <c r="J23" s="133"/>
      <c r="K23" s="133"/>
      <c r="L23" s="133"/>
      <c r="M23" s="133"/>
      <c r="N23" s="133"/>
      <c r="O23" s="133"/>
      <c r="S23" s="132"/>
      <c r="T23" s="132"/>
      <c r="U23" s="132"/>
    </row>
    <row r="24" spans="1:21" s="2" customFormat="1" ht="20.45" customHeight="1" thickBot="1">
      <c r="A24" s="133"/>
      <c r="B24" s="133"/>
      <c r="C24" s="133"/>
      <c r="D24" s="133"/>
      <c r="E24" s="133"/>
      <c r="F24" s="133"/>
      <c r="G24" s="407"/>
      <c r="H24" s="135">
        <v>2</v>
      </c>
      <c r="I24" s="148" t="s">
        <v>384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2"/>
      <c r="T24" s="132"/>
      <c r="U24" s="132"/>
    </row>
    <row r="25" spans="1:21" s="2" customFormat="1" ht="20.45" customHeight="1" thickBot="1">
      <c r="A25" s="133"/>
      <c r="B25" s="133"/>
      <c r="C25" s="133"/>
      <c r="D25" s="133"/>
      <c r="E25" s="133"/>
      <c r="F25" s="133"/>
      <c r="G25" s="407"/>
      <c r="H25" s="135">
        <v>3</v>
      </c>
      <c r="I25" s="148" t="s">
        <v>385</v>
      </c>
      <c r="J25" s="133"/>
      <c r="K25" s="133"/>
      <c r="L25" s="133"/>
      <c r="M25" s="133"/>
      <c r="N25" s="133"/>
      <c r="O25" s="133"/>
      <c r="P25" s="133"/>
      <c r="Q25" s="133"/>
      <c r="R25" s="133"/>
      <c r="S25" s="132"/>
      <c r="T25" s="132"/>
      <c r="U25" s="132"/>
    </row>
    <row r="26" spans="1:21" s="2" customFormat="1" ht="20.45" customHeight="1" thickBot="1">
      <c r="A26" s="133"/>
      <c r="B26" s="133"/>
      <c r="C26" s="133"/>
      <c r="D26" s="133"/>
      <c r="E26" s="133"/>
      <c r="F26" s="133"/>
      <c r="G26" s="134" t="s">
        <v>39</v>
      </c>
      <c r="H26" s="134">
        <v>1</v>
      </c>
      <c r="I26" s="143" t="s">
        <v>410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2"/>
      <c r="T26" s="132"/>
      <c r="U26" s="132"/>
    </row>
    <row r="27" spans="1:21" s="2" customFormat="1" ht="20.45" customHeight="1" thickBot="1">
      <c r="A27" s="133"/>
      <c r="B27" s="133"/>
      <c r="C27" s="133"/>
      <c r="D27" s="133"/>
      <c r="E27" s="133"/>
      <c r="F27" s="133"/>
      <c r="G27" s="407" t="s">
        <v>40</v>
      </c>
      <c r="H27" s="135">
        <v>1</v>
      </c>
      <c r="I27" s="148" t="s">
        <v>374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32"/>
      <c r="T27" s="132"/>
      <c r="U27" s="132"/>
    </row>
    <row r="28" spans="1:21" s="2" customFormat="1" ht="20.45" customHeight="1" thickBot="1">
      <c r="A28" s="133"/>
      <c r="B28" s="133"/>
      <c r="C28" s="133"/>
      <c r="D28" s="133"/>
      <c r="E28" s="133"/>
      <c r="F28" s="133"/>
      <c r="G28" s="407"/>
      <c r="H28" s="135">
        <v>2</v>
      </c>
      <c r="I28" s="148" t="s">
        <v>375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32"/>
      <c r="T28" s="132"/>
      <c r="U28" s="132"/>
    </row>
    <row r="29" spans="1:21" s="2" customFormat="1" ht="20.45" customHeight="1" thickBot="1">
      <c r="A29" s="133"/>
      <c r="B29" s="133"/>
      <c r="C29" s="133"/>
      <c r="D29" s="133"/>
      <c r="E29" s="133"/>
      <c r="F29" s="133"/>
      <c r="G29" s="407"/>
      <c r="H29" s="135">
        <v>3</v>
      </c>
      <c r="I29" s="148" t="s">
        <v>74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2"/>
      <c r="T29" s="132"/>
      <c r="U29" s="132"/>
    </row>
    <row r="30" spans="1:21" s="2" customFormat="1" ht="20.45" customHeight="1" thickBot="1">
      <c r="A30" s="133"/>
      <c r="B30" s="133"/>
      <c r="C30" s="133"/>
      <c r="D30" s="133"/>
      <c r="E30" s="133"/>
      <c r="F30" s="133"/>
      <c r="G30" s="407"/>
      <c r="H30" s="135">
        <v>4</v>
      </c>
      <c r="I30" s="148" t="s">
        <v>9</v>
      </c>
      <c r="J30" s="133"/>
      <c r="K30" s="133"/>
      <c r="L30" s="133"/>
      <c r="M30" s="133"/>
      <c r="N30" s="133"/>
      <c r="O30" s="133"/>
      <c r="P30" s="133"/>
      <c r="Q30" s="133"/>
      <c r="R30" s="133"/>
      <c r="S30" s="132"/>
      <c r="T30" s="132"/>
      <c r="U30" s="132"/>
    </row>
    <row r="31" spans="1:21" s="2" customFormat="1" ht="20.45" customHeight="1" thickBot="1">
      <c r="A31" s="133"/>
      <c r="B31" s="133"/>
      <c r="C31" s="133"/>
      <c r="D31" s="133"/>
      <c r="E31" s="133"/>
      <c r="F31" s="133"/>
      <c r="G31" s="407"/>
      <c r="H31" s="135">
        <v>5</v>
      </c>
      <c r="I31" s="148" t="s">
        <v>376</v>
      </c>
      <c r="J31" s="133"/>
      <c r="K31" s="133"/>
      <c r="L31" s="133"/>
      <c r="M31" s="133"/>
      <c r="N31" s="133"/>
      <c r="O31" s="133"/>
      <c r="P31" s="133"/>
      <c r="Q31" s="133"/>
      <c r="R31" s="133"/>
      <c r="S31" s="132"/>
      <c r="T31" s="132"/>
      <c r="U31" s="132"/>
    </row>
    <row r="32" spans="1:21" s="2" customFormat="1" ht="20.45" customHeight="1" thickBot="1">
      <c r="A32" s="133"/>
      <c r="B32" s="133"/>
      <c r="C32" s="133"/>
      <c r="D32" s="133"/>
      <c r="E32" s="133"/>
      <c r="F32" s="133"/>
      <c r="G32" s="407"/>
      <c r="H32" s="135">
        <v>6</v>
      </c>
      <c r="I32" s="148" t="s">
        <v>377</v>
      </c>
      <c r="J32" s="133"/>
      <c r="K32" s="133"/>
      <c r="L32" s="133"/>
      <c r="M32" s="133"/>
      <c r="N32" s="133"/>
      <c r="O32" s="133"/>
      <c r="P32" s="133"/>
      <c r="Q32" s="133"/>
      <c r="R32" s="133"/>
      <c r="S32" s="132"/>
      <c r="T32" s="132"/>
      <c r="U32" s="132"/>
    </row>
    <row r="33" spans="1:21" s="2" customFormat="1" ht="20.45" customHeight="1" thickBot="1">
      <c r="A33" s="133"/>
      <c r="B33" s="133"/>
      <c r="C33" s="133"/>
      <c r="D33" s="133"/>
      <c r="E33" s="133"/>
      <c r="F33" s="133"/>
      <c r="G33" s="407"/>
      <c r="H33" s="135">
        <v>7</v>
      </c>
      <c r="I33" s="148" t="s">
        <v>378</v>
      </c>
      <c r="J33" s="133"/>
      <c r="K33" s="133"/>
      <c r="L33" s="133"/>
      <c r="M33" s="133"/>
      <c r="N33" s="133"/>
      <c r="O33" s="133"/>
      <c r="P33" s="133"/>
      <c r="Q33" s="133"/>
      <c r="R33" s="133"/>
      <c r="S33" s="132"/>
      <c r="T33" s="132"/>
      <c r="U33" s="132"/>
    </row>
    <row r="34" spans="1:21" s="2" customFormat="1" ht="20.45" customHeight="1" thickBot="1">
      <c r="A34" s="133"/>
      <c r="B34" s="133"/>
      <c r="C34" s="133"/>
      <c r="D34" s="133"/>
      <c r="E34" s="133"/>
      <c r="F34" s="133"/>
      <c r="G34" s="408" t="s">
        <v>41</v>
      </c>
      <c r="H34" s="134">
        <v>1</v>
      </c>
      <c r="I34" s="143" t="s">
        <v>258</v>
      </c>
      <c r="J34" s="133">
        <v>1</v>
      </c>
      <c r="K34" s="133"/>
      <c r="L34" s="133"/>
      <c r="M34" s="133"/>
      <c r="N34" s="133"/>
      <c r="O34" s="133"/>
      <c r="P34" s="133"/>
      <c r="Q34" s="133"/>
      <c r="R34" s="133"/>
      <c r="S34" s="132"/>
      <c r="T34" s="132"/>
      <c r="U34" s="132"/>
    </row>
    <row r="35" spans="1:21" s="2" customFormat="1" ht="20.45" customHeight="1" thickBot="1">
      <c r="A35" s="133"/>
      <c r="B35" s="133"/>
      <c r="C35" s="133"/>
      <c r="D35" s="133"/>
      <c r="E35" s="133"/>
      <c r="F35" s="133"/>
      <c r="G35" s="408"/>
      <c r="H35" s="134">
        <v>2</v>
      </c>
      <c r="I35" s="143" t="s">
        <v>379</v>
      </c>
      <c r="J35" s="133">
        <v>2</v>
      </c>
      <c r="K35" s="133"/>
      <c r="M35" s="133"/>
      <c r="N35" s="133"/>
      <c r="O35" s="133"/>
      <c r="P35" s="133"/>
      <c r="Q35" s="133"/>
      <c r="R35" s="133"/>
      <c r="S35" s="132"/>
      <c r="T35" s="132"/>
      <c r="U35" s="132"/>
    </row>
    <row r="36" spans="1:21" s="2" customFormat="1" ht="20.45" customHeight="1" thickBot="1">
      <c r="A36" s="133"/>
      <c r="B36" s="133"/>
      <c r="C36" s="133"/>
      <c r="D36" s="133"/>
      <c r="E36" s="133"/>
      <c r="F36" s="133"/>
      <c r="G36" s="408"/>
      <c r="H36" s="134">
        <v>3</v>
      </c>
      <c r="I36" s="143" t="s">
        <v>382</v>
      </c>
      <c r="J36" s="133">
        <v>3</v>
      </c>
      <c r="K36" s="133"/>
      <c r="M36" s="133"/>
      <c r="N36" s="133"/>
      <c r="O36" s="133"/>
      <c r="P36" s="133"/>
      <c r="Q36" s="133"/>
      <c r="R36" s="133"/>
      <c r="S36" s="132"/>
      <c r="T36" s="132"/>
      <c r="U36" s="132"/>
    </row>
    <row r="37" spans="1:21" s="2" customFormat="1" ht="20.45" customHeight="1" thickBot="1">
      <c r="A37" s="133"/>
      <c r="B37" s="133"/>
      <c r="C37" s="133"/>
      <c r="D37" s="133"/>
      <c r="E37" s="133"/>
      <c r="F37" s="133"/>
      <c r="G37" s="408"/>
      <c r="H37" s="134">
        <v>4</v>
      </c>
      <c r="I37" s="143" t="s">
        <v>10</v>
      </c>
      <c r="J37" s="133"/>
      <c r="K37" s="133"/>
      <c r="M37" s="133"/>
      <c r="N37" s="133"/>
      <c r="O37" s="133"/>
      <c r="P37" s="133"/>
      <c r="Q37" s="133"/>
      <c r="R37" s="133"/>
      <c r="S37" s="132"/>
      <c r="T37" s="132"/>
      <c r="U37" s="132"/>
    </row>
    <row r="38" spans="1:21" s="2" customFormat="1" ht="20.45" customHeight="1" thickBot="1">
      <c r="A38" s="133"/>
      <c r="B38" s="133"/>
      <c r="C38" s="133"/>
      <c r="D38" s="133"/>
      <c r="E38" s="133"/>
      <c r="F38" s="133"/>
      <c r="G38" s="408"/>
      <c r="H38" s="134">
        <v>5</v>
      </c>
      <c r="I38" s="143" t="s">
        <v>139</v>
      </c>
      <c r="J38" s="133"/>
      <c r="K38" s="133"/>
      <c r="L38" s="133"/>
      <c r="M38" s="133"/>
      <c r="N38" s="133"/>
      <c r="O38" s="133"/>
      <c r="P38" s="133"/>
      <c r="Q38" s="133"/>
      <c r="R38" s="133"/>
      <c r="S38" s="132"/>
      <c r="T38" s="132"/>
      <c r="U38" s="132"/>
    </row>
    <row r="39" spans="1:21" s="2" customFormat="1" ht="20.45" customHeight="1" thickBot="1">
      <c r="A39" s="133"/>
      <c r="B39" s="133"/>
      <c r="C39" s="133"/>
      <c r="D39" s="133"/>
      <c r="E39" s="133"/>
      <c r="F39" s="133"/>
      <c r="G39" s="408"/>
      <c r="H39" s="134">
        <v>6</v>
      </c>
      <c r="I39" s="143" t="s">
        <v>380</v>
      </c>
      <c r="J39" s="133"/>
      <c r="K39" s="133"/>
      <c r="L39" s="133"/>
      <c r="M39" s="133"/>
      <c r="N39" s="133"/>
      <c r="O39" s="133"/>
      <c r="P39" s="133"/>
      <c r="Q39" s="133"/>
      <c r="R39" s="133"/>
      <c r="S39" s="132"/>
      <c r="T39" s="132"/>
      <c r="U39" s="132"/>
    </row>
    <row r="40" spans="1:21" s="2" customFormat="1" ht="20.45" customHeight="1" thickBot="1">
      <c r="A40" s="133"/>
      <c r="B40" s="133"/>
      <c r="C40" s="133"/>
      <c r="D40" s="133"/>
      <c r="E40" s="133"/>
      <c r="F40" s="133"/>
      <c r="G40" s="408"/>
      <c r="H40" s="134">
        <v>7</v>
      </c>
      <c r="I40" s="143" t="s">
        <v>381</v>
      </c>
      <c r="J40" s="133"/>
      <c r="K40" s="133"/>
      <c r="L40" s="133"/>
      <c r="M40" s="133"/>
      <c r="N40" s="133"/>
      <c r="O40" s="133"/>
      <c r="P40" s="133"/>
      <c r="Q40" s="133"/>
      <c r="R40" s="133"/>
      <c r="S40" s="132"/>
      <c r="T40" s="132"/>
      <c r="U40" s="132"/>
    </row>
    <row r="41" spans="1:21" s="2" customFormat="1" ht="20.45" customHeight="1" thickBot="1">
      <c r="A41" s="133"/>
      <c r="B41" s="133"/>
      <c r="C41" s="133"/>
      <c r="D41" s="133"/>
      <c r="E41" s="133"/>
      <c r="F41" s="133"/>
      <c r="G41" s="407" t="s">
        <v>42</v>
      </c>
      <c r="H41" s="135">
        <v>1</v>
      </c>
      <c r="I41" s="148" t="s">
        <v>155</v>
      </c>
      <c r="J41" s="133"/>
      <c r="K41" s="133"/>
      <c r="M41" s="133"/>
      <c r="N41" s="133"/>
      <c r="O41" s="133"/>
      <c r="P41" s="133"/>
      <c r="Q41" s="133"/>
      <c r="R41" s="133"/>
      <c r="S41" s="132"/>
      <c r="T41" s="132"/>
      <c r="U41" s="132"/>
    </row>
    <row r="42" spans="1:21" s="2" customFormat="1" ht="20.45" customHeight="1" thickBot="1">
      <c r="A42" s="133"/>
      <c r="B42" s="133"/>
      <c r="C42" s="133"/>
      <c r="D42" s="133"/>
      <c r="E42" s="133"/>
      <c r="F42" s="133"/>
      <c r="G42" s="407"/>
      <c r="H42" s="135">
        <v>2</v>
      </c>
      <c r="I42" s="148" t="s">
        <v>364</v>
      </c>
      <c r="J42" s="133"/>
      <c r="K42" s="133"/>
      <c r="L42" s="133"/>
      <c r="M42" s="133"/>
      <c r="N42" s="133"/>
      <c r="O42" s="133"/>
      <c r="P42" s="133"/>
      <c r="Q42" s="133"/>
      <c r="R42" s="133"/>
      <c r="S42" s="132"/>
      <c r="T42" s="132"/>
      <c r="U42" s="132"/>
    </row>
    <row r="43" spans="1:21" s="2" customFormat="1" ht="20.45" customHeight="1" thickBot="1">
      <c r="A43" s="133"/>
      <c r="B43" s="133"/>
      <c r="C43" s="133"/>
      <c r="D43" s="133"/>
      <c r="E43" s="133"/>
      <c r="F43" s="133"/>
      <c r="G43" s="407"/>
      <c r="H43" s="135">
        <v>3</v>
      </c>
      <c r="I43" s="148" t="s">
        <v>12</v>
      </c>
      <c r="J43" s="133"/>
      <c r="K43" s="133"/>
      <c r="L43" s="133"/>
      <c r="M43" s="133"/>
      <c r="N43" s="133"/>
      <c r="O43" s="133"/>
      <c r="P43" s="133"/>
      <c r="Q43" s="133"/>
      <c r="R43" s="133"/>
      <c r="S43" s="132"/>
      <c r="T43" s="132"/>
      <c r="U43" s="132"/>
    </row>
    <row r="44" spans="1:21" s="2" customFormat="1" ht="20.45" customHeight="1" thickBot="1">
      <c r="A44" s="133"/>
      <c r="B44" s="133"/>
      <c r="C44" s="133"/>
      <c r="D44" s="133"/>
      <c r="E44" s="133"/>
      <c r="F44" s="133"/>
      <c r="G44" s="407"/>
      <c r="H44" s="135">
        <v>4</v>
      </c>
      <c r="I44" s="148" t="s">
        <v>156</v>
      </c>
      <c r="J44" s="133"/>
      <c r="K44" s="133"/>
      <c r="L44" s="133"/>
      <c r="M44" s="133"/>
      <c r="N44" s="133"/>
      <c r="O44" s="133"/>
      <c r="P44" s="133"/>
      <c r="Q44" s="133"/>
      <c r="R44" s="133"/>
      <c r="S44" s="132"/>
      <c r="T44" s="132"/>
      <c r="U44" s="132"/>
    </row>
    <row r="45" spans="1:21" s="2" customFormat="1" ht="20.45" customHeight="1" thickBot="1">
      <c r="A45" s="133"/>
      <c r="B45" s="133"/>
      <c r="C45" s="133"/>
      <c r="D45" s="133"/>
      <c r="E45" s="133"/>
      <c r="F45" s="133"/>
      <c r="G45" s="407"/>
      <c r="H45" s="135">
        <v>5</v>
      </c>
      <c r="I45" s="148" t="s">
        <v>365</v>
      </c>
      <c r="J45" s="133"/>
      <c r="K45" s="133"/>
      <c r="L45" s="133"/>
      <c r="M45" s="133"/>
      <c r="N45" s="133"/>
      <c r="O45" s="133"/>
      <c r="P45" s="133"/>
      <c r="Q45" s="133"/>
      <c r="R45" s="133"/>
      <c r="S45" s="132"/>
      <c r="T45" s="132"/>
      <c r="U45" s="132"/>
    </row>
    <row r="46" spans="1:21" s="2" customFormat="1" ht="20.45" customHeight="1" thickBot="1">
      <c r="A46" s="133"/>
      <c r="B46" s="133"/>
      <c r="C46" s="133"/>
      <c r="D46" s="133"/>
      <c r="E46" s="133"/>
      <c r="F46" s="133"/>
      <c r="G46" s="408" t="s">
        <v>43</v>
      </c>
      <c r="H46" s="134">
        <v>1</v>
      </c>
      <c r="I46" s="144" t="s">
        <v>11</v>
      </c>
      <c r="J46" s="133">
        <v>1</v>
      </c>
      <c r="K46" s="133"/>
      <c r="L46" s="133"/>
      <c r="M46" s="133"/>
      <c r="N46" s="133"/>
      <c r="O46" s="133"/>
      <c r="P46" s="133"/>
      <c r="Q46" s="133"/>
      <c r="R46" s="133"/>
      <c r="S46" s="132"/>
      <c r="T46" s="132"/>
      <c r="U46" s="132"/>
    </row>
    <row r="47" spans="1:21" s="2" customFormat="1" ht="20.45" customHeight="1" thickBot="1">
      <c r="A47" s="133"/>
      <c r="B47" s="133"/>
      <c r="C47" s="133"/>
      <c r="D47" s="133"/>
      <c r="E47" s="133"/>
      <c r="F47" s="133"/>
      <c r="G47" s="408"/>
      <c r="H47" s="134">
        <v>2</v>
      </c>
      <c r="I47" s="144" t="s">
        <v>371</v>
      </c>
      <c r="J47" s="133"/>
      <c r="K47" s="133"/>
      <c r="M47" s="133"/>
      <c r="N47" s="133"/>
      <c r="O47" s="133"/>
      <c r="P47" s="133"/>
      <c r="Q47" s="133"/>
      <c r="R47" s="133"/>
      <c r="S47" s="132"/>
      <c r="T47" s="132"/>
      <c r="U47" s="132"/>
    </row>
    <row r="48" spans="1:21" s="2" customFormat="1" ht="20.45" customHeight="1" thickBot="1">
      <c r="A48" s="133"/>
      <c r="B48" s="133"/>
      <c r="C48" s="133"/>
      <c r="D48" s="133"/>
      <c r="E48" s="133"/>
      <c r="F48" s="133"/>
      <c r="G48" s="408"/>
      <c r="H48" s="134">
        <v>3</v>
      </c>
      <c r="I48" s="144" t="s">
        <v>7</v>
      </c>
      <c r="J48" s="133"/>
      <c r="K48" s="133"/>
      <c r="L48" s="133"/>
      <c r="M48" s="133"/>
      <c r="N48" s="133"/>
      <c r="O48" s="133"/>
      <c r="P48" s="133"/>
      <c r="Q48" s="133"/>
      <c r="R48" s="133"/>
      <c r="S48" s="132"/>
      <c r="T48" s="132"/>
      <c r="U48" s="132"/>
    </row>
    <row r="49" spans="1:21" s="2" customFormat="1" ht="20.45" customHeight="1" thickBot="1">
      <c r="A49" s="133"/>
      <c r="B49" s="133"/>
      <c r="C49" s="133"/>
      <c r="D49" s="133"/>
      <c r="E49" s="133"/>
      <c r="F49" s="133"/>
      <c r="G49" s="408"/>
      <c r="H49" s="134">
        <v>4</v>
      </c>
      <c r="I49" s="144" t="s">
        <v>147</v>
      </c>
      <c r="J49" s="133"/>
      <c r="K49" s="133"/>
      <c r="L49" s="133"/>
      <c r="M49" s="133"/>
      <c r="N49" s="133"/>
      <c r="O49" s="133"/>
      <c r="P49" s="133"/>
      <c r="Q49" s="133"/>
      <c r="R49" s="133"/>
      <c r="S49" s="132"/>
      <c r="T49" s="132"/>
      <c r="U49" s="132"/>
    </row>
    <row r="50" spans="1:21" s="2" customFormat="1" ht="20.45" customHeight="1" thickBot="1">
      <c r="A50" s="133"/>
      <c r="B50" s="133"/>
      <c r="C50" s="133"/>
      <c r="D50" s="133"/>
      <c r="E50" s="133"/>
      <c r="F50" s="133"/>
      <c r="G50" s="408"/>
      <c r="H50" s="134">
        <v>5</v>
      </c>
      <c r="I50" s="144" t="s">
        <v>201</v>
      </c>
      <c r="J50" s="133"/>
      <c r="K50" s="133"/>
      <c r="L50" s="133"/>
      <c r="M50" s="133"/>
      <c r="N50" s="133"/>
      <c r="O50" s="133"/>
      <c r="P50" s="133"/>
      <c r="Q50" s="133"/>
      <c r="R50" s="133"/>
      <c r="S50" s="132"/>
      <c r="T50" s="132"/>
      <c r="U50" s="132"/>
    </row>
    <row r="51" spans="1:21" s="2" customFormat="1" ht="20.45" customHeight="1" thickBot="1">
      <c r="A51" s="133"/>
      <c r="B51" s="133"/>
      <c r="C51" s="133"/>
      <c r="D51" s="133"/>
      <c r="E51" s="133"/>
      <c r="F51" s="133"/>
      <c r="G51" s="407" t="s">
        <v>47</v>
      </c>
      <c r="H51" s="135">
        <v>1</v>
      </c>
      <c r="I51" s="148" t="s">
        <v>361</v>
      </c>
      <c r="J51" s="133"/>
      <c r="K51" s="133"/>
      <c r="L51" s="133"/>
      <c r="M51" s="133"/>
      <c r="N51" s="133"/>
      <c r="O51" s="133"/>
      <c r="P51" s="133"/>
      <c r="Q51" s="133"/>
      <c r="R51" s="133"/>
      <c r="S51" s="132"/>
      <c r="T51" s="132"/>
      <c r="U51" s="132"/>
    </row>
    <row r="52" spans="1:21" s="2" customFormat="1" ht="20.45" customHeight="1" thickBot="1">
      <c r="A52" s="133"/>
      <c r="B52" s="133"/>
      <c r="C52" s="133"/>
      <c r="D52" s="133"/>
      <c r="E52" s="133"/>
      <c r="F52" s="133"/>
      <c r="G52" s="407"/>
      <c r="H52" s="135">
        <v>2</v>
      </c>
      <c r="I52" s="148" t="s">
        <v>72</v>
      </c>
      <c r="J52" s="133"/>
      <c r="K52" s="133"/>
      <c r="L52" s="133"/>
      <c r="M52" s="133"/>
      <c r="N52" s="133"/>
      <c r="O52" s="133"/>
      <c r="P52" s="133"/>
      <c r="Q52" s="133"/>
      <c r="R52" s="133"/>
      <c r="S52" s="132"/>
      <c r="T52" s="132"/>
      <c r="U52" s="132"/>
    </row>
    <row r="53" spans="1:21" s="2" customFormat="1" ht="20.45" customHeight="1" thickBot="1">
      <c r="A53" s="133"/>
      <c r="B53" s="133"/>
      <c r="C53" s="133"/>
      <c r="D53" s="133"/>
      <c r="E53" s="133"/>
      <c r="F53" s="133"/>
      <c r="G53" s="407"/>
      <c r="H53" s="135">
        <v>3</v>
      </c>
      <c r="I53" s="148" t="s">
        <v>362</v>
      </c>
      <c r="J53" s="133"/>
      <c r="K53" s="133"/>
      <c r="L53" s="133"/>
      <c r="M53" s="133"/>
      <c r="N53" s="133"/>
      <c r="O53" s="133"/>
      <c r="P53" s="133"/>
      <c r="Q53" s="133"/>
      <c r="R53" s="133"/>
      <c r="S53" s="132"/>
      <c r="T53" s="132"/>
      <c r="U53" s="132"/>
    </row>
    <row r="54" spans="1:21" s="2" customFormat="1" ht="20.45" customHeight="1" thickBot="1">
      <c r="A54" s="133"/>
      <c r="B54" s="133"/>
      <c r="C54" s="133"/>
      <c r="D54" s="133"/>
      <c r="E54" s="133"/>
      <c r="F54" s="133"/>
      <c r="G54" s="407"/>
      <c r="H54" s="135">
        <v>4</v>
      </c>
      <c r="I54" s="148" t="s">
        <v>363</v>
      </c>
      <c r="J54" s="133"/>
      <c r="K54" s="133"/>
      <c r="L54" s="133"/>
      <c r="M54" s="133"/>
      <c r="N54" s="133"/>
      <c r="O54" s="133"/>
      <c r="P54" s="133"/>
      <c r="Q54" s="133"/>
      <c r="R54" s="133"/>
      <c r="S54" s="132"/>
      <c r="T54" s="132"/>
      <c r="U54" s="132"/>
    </row>
    <row r="55" spans="1:21" s="2" customFormat="1" ht="20.45" customHeight="1" thickBot="1">
      <c r="A55" s="133"/>
      <c r="B55" s="133"/>
      <c r="C55" s="133"/>
      <c r="D55" s="133"/>
      <c r="E55" s="133"/>
      <c r="F55" s="133"/>
      <c r="G55" s="134" t="s">
        <v>50</v>
      </c>
      <c r="H55" s="134">
        <v>1</v>
      </c>
      <c r="I55" s="143" t="s">
        <v>16</v>
      </c>
      <c r="J55" s="133"/>
      <c r="K55" s="133"/>
      <c r="L55" s="133"/>
      <c r="M55" s="133"/>
      <c r="N55" s="133"/>
      <c r="O55" s="133"/>
      <c r="P55" s="133"/>
      <c r="Q55" s="133"/>
      <c r="R55" s="133"/>
      <c r="S55" s="132"/>
      <c r="T55" s="132"/>
      <c r="U55" s="132"/>
    </row>
    <row r="56" spans="1:21" s="2" customFormat="1" ht="20.45" customHeight="1" thickBot="1">
      <c r="A56" s="133"/>
      <c r="B56" s="133"/>
      <c r="C56" s="133"/>
      <c r="D56" s="133"/>
      <c r="E56" s="133"/>
      <c r="F56" s="133"/>
      <c r="G56" s="407" t="s">
        <v>51</v>
      </c>
      <c r="H56" s="135">
        <v>1</v>
      </c>
      <c r="I56" s="148" t="s">
        <v>372</v>
      </c>
      <c r="J56" s="133"/>
      <c r="K56" s="133"/>
      <c r="L56" s="133"/>
      <c r="M56" s="133"/>
      <c r="N56" s="133"/>
      <c r="O56" s="133"/>
      <c r="P56" s="133"/>
      <c r="Q56" s="133"/>
      <c r="R56" s="133"/>
      <c r="S56" s="132"/>
      <c r="T56" s="132"/>
      <c r="U56" s="132"/>
    </row>
    <row r="57" spans="1:21" s="2" customFormat="1" ht="20.45" customHeight="1" thickBot="1">
      <c r="A57" s="133"/>
      <c r="B57" s="133"/>
      <c r="C57" s="133"/>
      <c r="D57" s="133"/>
      <c r="E57" s="133"/>
      <c r="F57" s="133"/>
      <c r="G57" s="407"/>
      <c r="H57" s="135">
        <v>2</v>
      </c>
      <c r="I57" s="148" t="s">
        <v>17</v>
      </c>
      <c r="J57" s="133"/>
      <c r="K57" s="133"/>
      <c r="L57" s="133"/>
      <c r="M57" s="133"/>
      <c r="N57" s="133"/>
      <c r="O57" s="133"/>
      <c r="P57" s="133"/>
      <c r="Q57" s="133"/>
      <c r="R57" s="133"/>
      <c r="S57" s="132"/>
      <c r="T57" s="132"/>
      <c r="U57" s="132"/>
    </row>
    <row r="58" spans="1:21" s="2" customFormat="1" ht="20.45" customHeight="1" thickBot="1">
      <c r="A58" s="133"/>
      <c r="B58" s="133"/>
      <c r="C58" s="133"/>
      <c r="D58" s="133"/>
      <c r="E58" s="133"/>
      <c r="F58" s="133"/>
      <c r="G58" s="407"/>
      <c r="H58" s="135">
        <v>3</v>
      </c>
      <c r="I58" s="148" t="s">
        <v>373</v>
      </c>
      <c r="J58" s="133"/>
      <c r="K58" s="133"/>
      <c r="L58" s="133"/>
      <c r="M58" s="133"/>
      <c r="N58" s="133"/>
      <c r="O58" s="133"/>
      <c r="P58" s="133"/>
      <c r="Q58" s="133"/>
      <c r="R58" s="133"/>
      <c r="S58" s="132"/>
      <c r="T58" s="132"/>
      <c r="U58" s="132"/>
    </row>
    <row r="59" spans="1:21" s="2" customFormat="1" ht="20.45" customHeight="1" thickBot="1">
      <c r="A59" s="133"/>
      <c r="B59" s="133"/>
      <c r="C59" s="133"/>
      <c r="D59" s="133"/>
      <c r="E59" s="133"/>
      <c r="F59" s="133"/>
      <c r="G59" s="408" t="s">
        <v>53</v>
      </c>
      <c r="H59" s="134">
        <v>1</v>
      </c>
      <c r="I59" s="143" t="s">
        <v>386</v>
      </c>
      <c r="J59" s="133"/>
      <c r="K59" s="133"/>
      <c r="L59" s="133"/>
      <c r="M59" s="133"/>
      <c r="N59" s="133"/>
      <c r="O59" s="133"/>
      <c r="P59" s="133"/>
      <c r="Q59" s="133"/>
      <c r="R59" s="133"/>
      <c r="S59" s="132"/>
      <c r="T59" s="132"/>
      <c r="U59" s="132"/>
    </row>
    <row r="60" spans="1:21" s="2" customFormat="1" ht="20.45" customHeight="1" thickBot="1">
      <c r="A60" s="133"/>
      <c r="B60" s="133"/>
      <c r="C60" s="133"/>
      <c r="D60" s="133"/>
      <c r="E60" s="133"/>
      <c r="F60" s="133"/>
      <c r="G60" s="408"/>
      <c r="H60" s="134">
        <v>2</v>
      </c>
      <c r="I60" s="143" t="s">
        <v>15</v>
      </c>
      <c r="J60" s="133"/>
      <c r="K60" s="133"/>
      <c r="L60" s="133"/>
      <c r="M60" s="133"/>
      <c r="N60" s="133"/>
      <c r="O60" s="133"/>
      <c r="P60" s="133"/>
      <c r="Q60" s="133"/>
      <c r="R60" s="133"/>
      <c r="S60" s="132"/>
      <c r="T60" s="132"/>
      <c r="U60" s="132"/>
    </row>
    <row r="61" spans="1:21" s="2" customFormat="1" ht="20.45" customHeight="1" thickBot="1">
      <c r="A61" s="133"/>
      <c r="B61" s="133"/>
      <c r="C61" s="133"/>
      <c r="D61" s="133"/>
      <c r="E61" s="133"/>
      <c r="F61" s="133"/>
      <c r="G61" s="407" t="s">
        <v>390</v>
      </c>
      <c r="H61" s="135">
        <v>1</v>
      </c>
      <c r="I61" s="148" t="s">
        <v>387</v>
      </c>
      <c r="J61" s="133"/>
      <c r="K61" s="133"/>
      <c r="L61" s="133"/>
      <c r="M61" s="133"/>
      <c r="N61" s="133"/>
      <c r="O61" s="133"/>
      <c r="P61" s="133"/>
      <c r="Q61" s="133"/>
      <c r="R61" s="133"/>
      <c r="S61" s="132"/>
      <c r="T61" s="132"/>
      <c r="U61" s="132"/>
    </row>
    <row r="62" spans="1:21" s="2" customFormat="1" ht="20.45" customHeight="1" thickBot="1">
      <c r="A62" s="133"/>
      <c r="B62" s="133"/>
      <c r="C62" s="133"/>
      <c r="D62" s="133"/>
      <c r="E62" s="133"/>
      <c r="F62" s="133"/>
      <c r="G62" s="407"/>
      <c r="H62" s="135">
        <v>2</v>
      </c>
      <c r="I62" s="148" t="s">
        <v>388</v>
      </c>
      <c r="J62" s="133"/>
      <c r="K62" s="133"/>
      <c r="L62" s="133"/>
      <c r="M62" s="133"/>
      <c r="N62" s="133"/>
      <c r="O62" s="133"/>
      <c r="P62" s="133"/>
      <c r="Q62" s="133"/>
      <c r="R62" s="133"/>
      <c r="S62" s="132"/>
      <c r="T62" s="132"/>
      <c r="U62" s="132"/>
    </row>
    <row r="63" spans="1:21" s="2" customFormat="1" ht="20.45" customHeight="1" thickBot="1">
      <c r="A63" s="133"/>
      <c r="B63" s="133"/>
      <c r="C63" s="133"/>
      <c r="D63" s="133"/>
      <c r="E63" s="133"/>
      <c r="F63" s="133"/>
      <c r="G63" s="407"/>
      <c r="H63" s="135">
        <v>3</v>
      </c>
      <c r="I63" s="148" t="s">
        <v>389</v>
      </c>
      <c r="J63" s="133"/>
      <c r="K63" s="133"/>
      <c r="L63" s="133"/>
      <c r="M63" s="133"/>
      <c r="N63" s="133"/>
      <c r="O63" s="133"/>
      <c r="P63" s="133"/>
      <c r="Q63" s="133"/>
      <c r="R63" s="133"/>
      <c r="S63" s="132"/>
      <c r="T63" s="132"/>
      <c r="U63" s="132"/>
    </row>
    <row r="64" spans="1:21" s="2" customFormat="1" ht="20.45" customHeight="1" thickBot="1">
      <c r="A64" s="133"/>
      <c r="B64" s="133"/>
      <c r="C64" s="133"/>
      <c r="D64" s="133"/>
      <c r="E64" s="133"/>
      <c r="F64" s="133"/>
      <c r="G64" s="141" t="s">
        <v>419</v>
      </c>
      <c r="H64" s="141">
        <v>1</v>
      </c>
      <c r="I64" s="143" t="s">
        <v>418</v>
      </c>
      <c r="J64" s="133"/>
      <c r="K64" s="133"/>
      <c r="L64" s="133"/>
      <c r="M64" s="133"/>
      <c r="N64" s="133"/>
      <c r="O64" s="133"/>
      <c r="P64" s="133"/>
      <c r="Q64" s="133"/>
      <c r="R64" s="133"/>
      <c r="S64" s="132"/>
      <c r="T64" s="132"/>
      <c r="U64" s="132"/>
    </row>
    <row r="65" spans="1:21" s="2" customFormat="1" ht="20.45" customHeight="1" thickBot="1">
      <c r="A65" s="133"/>
      <c r="B65" s="133"/>
      <c r="C65" s="133"/>
      <c r="D65" s="133"/>
      <c r="E65" s="133"/>
      <c r="F65" s="133"/>
      <c r="G65" s="135" t="s">
        <v>421</v>
      </c>
      <c r="H65" s="135">
        <v>1</v>
      </c>
      <c r="I65" s="148" t="s">
        <v>420</v>
      </c>
      <c r="J65" s="133"/>
      <c r="K65" s="133"/>
      <c r="L65" s="133"/>
      <c r="M65" s="133"/>
      <c r="N65" s="133"/>
      <c r="O65" s="133"/>
      <c r="P65" s="133"/>
      <c r="Q65" s="133"/>
      <c r="R65" s="133"/>
      <c r="S65" s="132"/>
      <c r="T65" s="132"/>
      <c r="U65" s="132"/>
    </row>
    <row r="66" spans="1:21" s="2" customFormat="1" ht="20.45" customHeight="1">
      <c r="A66" s="133"/>
      <c r="B66" s="133"/>
      <c r="C66" s="133"/>
      <c r="D66" s="133"/>
      <c r="E66" s="133"/>
      <c r="F66" s="133"/>
      <c r="G66" s="136"/>
      <c r="H66" s="136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2"/>
      <c r="T66" s="132"/>
      <c r="U66" s="132"/>
    </row>
    <row r="67" spans="1:21" s="2" customFormat="1" ht="20.45" customHeight="1">
      <c r="A67" s="133"/>
      <c r="B67" s="133"/>
      <c r="C67" s="133"/>
      <c r="D67" s="133"/>
      <c r="E67" s="133"/>
      <c r="F67" s="133"/>
      <c r="G67" s="136"/>
      <c r="H67" s="136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2"/>
      <c r="T67" s="132"/>
      <c r="U67" s="132"/>
    </row>
    <row r="68" spans="1:21" s="2" customFormat="1" ht="20.45" customHeight="1">
      <c r="A68" s="133"/>
      <c r="B68" s="133"/>
      <c r="C68" s="133"/>
      <c r="D68" s="133"/>
      <c r="E68" s="133"/>
      <c r="F68" s="133"/>
      <c r="G68" s="136"/>
      <c r="H68" s="136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2"/>
      <c r="T68" s="132"/>
      <c r="U68" s="132"/>
    </row>
    <row r="69" spans="1:21" s="2" customFormat="1" ht="20.45" customHeight="1">
      <c r="A69" s="133"/>
      <c r="B69" s="133"/>
      <c r="C69" s="133"/>
      <c r="D69" s="136"/>
      <c r="E69" s="136"/>
      <c r="F69" s="136"/>
      <c r="G69" s="136"/>
      <c r="H69" s="136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2"/>
      <c r="T69" s="132"/>
      <c r="U69" s="132"/>
    </row>
    <row r="70" spans="1:21" s="2" customFormat="1" ht="20.45" customHeight="1">
      <c r="A70" s="133"/>
      <c r="B70" s="133"/>
      <c r="C70" s="133"/>
      <c r="D70" s="136"/>
      <c r="E70" s="136"/>
      <c r="F70" s="136"/>
      <c r="G70" s="136"/>
      <c r="H70" s="136"/>
      <c r="I70" s="136"/>
      <c r="J70" s="133"/>
      <c r="K70" s="133"/>
      <c r="L70" s="133"/>
      <c r="M70" s="133"/>
      <c r="N70" s="133"/>
      <c r="O70" s="133"/>
      <c r="P70" s="133"/>
      <c r="Q70" s="133"/>
      <c r="R70" s="133"/>
      <c r="S70" s="132"/>
      <c r="T70" s="132"/>
      <c r="U70" s="132"/>
    </row>
    <row r="71" spans="1:21" s="2" customFormat="1" ht="20.45" customHeight="1">
      <c r="A71" s="133"/>
      <c r="B71" s="133"/>
      <c r="C71" s="133"/>
      <c r="D71" s="136"/>
      <c r="E71" s="136"/>
      <c r="F71" s="136"/>
      <c r="G71" s="136"/>
      <c r="H71" s="136"/>
      <c r="I71" s="136"/>
      <c r="J71" s="133"/>
      <c r="K71" s="133"/>
      <c r="L71" s="133"/>
      <c r="M71" s="133"/>
      <c r="N71" s="133"/>
      <c r="O71" s="133"/>
      <c r="P71" s="133"/>
      <c r="Q71" s="133"/>
      <c r="R71" s="133"/>
      <c r="S71" s="132"/>
      <c r="T71" s="132"/>
      <c r="U71" s="132"/>
    </row>
    <row r="72" spans="1:21" s="2" customFormat="1" ht="20.45" customHeight="1">
      <c r="A72" s="133"/>
      <c r="B72" s="133"/>
      <c r="C72" s="133"/>
      <c r="D72" s="136"/>
      <c r="E72" s="136"/>
      <c r="F72" s="136"/>
      <c r="G72" s="136"/>
      <c r="H72" s="136"/>
      <c r="I72" s="136"/>
      <c r="J72" s="133"/>
      <c r="K72" s="133"/>
      <c r="L72" s="133"/>
      <c r="M72" s="133"/>
      <c r="N72" s="133"/>
      <c r="O72" s="133"/>
      <c r="P72" s="136"/>
      <c r="Q72" s="136"/>
      <c r="R72" s="136"/>
      <c r="S72" s="132"/>
      <c r="T72" s="132"/>
      <c r="U72" s="132"/>
    </row>
    <row r="73" spans="1:21" s="2" customFormat="1" ht="20.45" customHeight="1">
      <c r="A73" s="133"/>
      <c r="B73" s="133"/>
      <c r="C73" s="133"/>
      <c r="D73" s="136"/>
      <c r="E73" s="136"/>
      <c r="F73" s="136"/>
      <c r="G73" s="136"/>
      <c r="H73" s="136"/>
      <c r="I73" s="136"/>
      <c r="J73" s="133"/>
      <c r="K73" s="133"/>
      <c r="L73" s="133"/>
      <c r="M73" s="133"/>
      <c r="N73" s="133"/>
      <c r="O73" s="133"/>
      <c r="P73" s="136"/>
      <c r="Q73" s="136"/>
      <c r="R73" s="136"/>
      <c r="S73" s="132"/>
      <c r="T73" s="132"/>
      <c r="U73" s="132"/>
    </row>
    <row r="74" spans="1:21" s="2" customFormat="1" ht="20.45" customHeight="1">
      <c r="A74" s="133"/>
      <c r="B74" s="133"/>
      <c r="C74" s="133"/>
      <c r="D74" s="136"/>
      <c r="E74" s="136"/>
      <c r="F74" s="136"/>
      <c r="G74" s="136"/>
      <c r="H74" s="136"/>
      <c r="I74" s="136"/>
      <c r="J74" s="133"/>
      <c r="K74" s="133"/>
      <c r="L74" s="133"/>
      <c r="M74" s="133"/>
      <c r="N74" s="133"/>
      <c r="O74" s="133"/>
      <c r="P74" s="136"/>
      <c r="Q74" s="136"/>
      <c r="R74" s="136"/>
      <c r="S74" s="132"/>
      <c r="T74" s="132"/>
      <c r="U74" s="132"/>
    </row>
    <row r="75" spans="1:21" s="2" customFormat="1" ht="20.45" customHeight="1">
      <c r="A75" s="133"/>
      <c r="B75" s="133"/>
      <c r="C75" s="133"/>
      <c r="D75" s="136"/>
      <c r="E75" s="136"/>
      <c r="F75" s="136"/>
      <c r="G75" s="136"/>
      <c r="H75" s="136"/>
      <c r="I75" s="136"/>
      <c r="J75" s="133"/>
      <c r="K75" s="133"/>
      <c r="L75" s="133"/>
      <c r="M75" s="133"/>
      <c r="N75" s="133"/>
      <c r="O75" s="133"/>
      <c r="P75" s="136"/>
      <c r="Q75" s="136"/>
      <c r="R75" s="136"/>
      <c r="S75" s="132"/>
      <c r="T75" s="132"/>
      <c r="U75" s="132"/>
    </row>
    <row r="76" spans="1:21" s="2" customFormat="1" ht="20.45" customHeight="1">
      <c r="A76" s="133"/>
      <c r="B76" s="133"/>
      <c r="C76" s="133"/>
      <c r="D76" s="136"/>
      <c r="E76" s="136"/>
      <c r="F76" s="136"/>
      <c r="G76" s="136"/>
      <c r="H76" s="136"/>
      <c r="I76" s="136"/>
      <c r="J76" s="133"/>
      <c r="K76" s="133"/>
      <c r="L76" s="133"/>
      <c r="M76" s="133"/>
      <c r="N76" s="133"/>
      <c r="O76" s="133"/>
      <c r="P76" s="136"/>
      <c r="Q76" s="136"/>
      <c r="R76" s="136"/>
      <c r="S76" s="132"/>
      <c r="T76" s="132"/>
      <c r="U76" s="132"/>
    </row>
    <row r="77" spans="1:21" s="2" customFormat="1" ht="20.45" customHeight="1">
      <c r="A77" s="136"/>
      <c r="B77" s="136"/>
      <c r="C77" s="136"/>
      <c r="D77" s="136"/>
      <c r="E77" s="136"/>
      <c r="F77" s="136"/>
      <c r="G77" s="136"/>
      <c r="H77" s="136"/>
      <c r="I77" s="136"/>
      <c r="J77" s="133"/>
      <c r="K77" s="133"/>
      <c r="L77" s="133"/>
      <c r="M77" s="136"/>
      <c r="N77" s="136"/>
      <c r="O77" s="136"/>
      <c r="P77" s="136"/>
      <c r="Q77" s="136"/>
      <c r="R77" s="136"/>
      <c r="S77" s="132"/>
      <c r="T77" s="132"/>
      <c r="U77" s="132"/>
    </row>
    <row r="78" spans="1:2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7"/>
      <c r="T78" s="137"/>
      <c r="U78" s="137"/>
    </row>
    <row r="79" spans="1:2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7"/>
      <c r="T79" s="137"/>
      <c r="U79" s="137"/>
    </row>
    <row r="80" spans="1:2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7"/>
      <c r="T80" s="137"/>
      <c r="U80" s="137"/>
    </row>
    <row r="81" spans="1:2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7"/>
      <c r="T81" s="137"/>
      <c r="U81" s="137"/>
    </row>
    <row r="82" spans="1:2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7"/>
      <c r="T82" s="137"/>
      <c r="U82" s="137"/>
    </row>
  </sheetData>
  <sortState xmlns:xlrd2="http://schemas.microsoft.com/office/spreadsheetml/2017/richdata2" ref="R4:S12">
    <sortCondition ref="S4:S12"/>
  </sortState>
  <mergeCells count="26">
    <mergeCell ref="D9:D13"/>
    <mergeCell ref="G9:G12"/>
    <mergeCell ref="A1:R1"/>
    <mergeCell ref="A2:C2"/>
    <mergeCell ref="D2:F2"/>
    <mergeCell ref="G2:I2"/>
    <mergeCell ref="J2:L2"/>
    <mergeCell ref="M2:O2"/>
    <mergeCell ref="P2:R2"/>
    <mergeCell ref="A3:A5"/>
    <mergeCell ref="G3:G8"/>
    <mergeCell ref="J3:J5"/>
    <mergeCell ref="D4:D6"/>
    <mergeCell ref="D7:D8"/>
    <mergeCell ref="G51:G54"/>
    <mergeCell ref="G56:G58"/>
    <mergeCell ref="G59:G60"/>
    <mergeCell ref="G61:G63"/>
    <mergeCell ref="P4:P12"/>
    <mergeCell ref="M3:M4"/>
    <mergeCell ref="G14:G21"/>
    <mergeCell ref="G23:G25"/>
    <mergeCell ref="G27:G33"/>
    <mergeCell ref="G34:G40"/>
    <mergeCell ref="G41:G45"/>
    <mergeCell ref="G46:G50"/>
  </mergeCells>
  <pageMargins left="0.19685039370078741" right="0.19685039370078741" top="0.19685039370078741" bottom="0.19685039370078741" header="0" footer="0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K252"/>
  <sheetViews>
    <sheetView topLeftCell="C1" zoomScale="90" zoomScaleNormal="90" zoomScaleSheetLayoutView="50" workbookViewId="0">
      <selection activeCell="F217" sqref="F217"/>
    </sheetView>
  </sheetViews>
  <sheetFormatPr defaultRowHeight="23.25"/>
  <cols>
    <col min="1" max="1" width="21" style="3" customWidth="1"/>
    <col min="2" max="2" width="27.85546875" style="112" customWidth="1"/>
    <col min="3" max="3" width="14.5703125" style="5" customWidth="1"/>
    <col min="4" max="4" width="55.85546875" style="319" customWidth="1"/>
    <col min="5" max="5" width="5.140625" style="319" bestFit="1" customWidth="1"/>
    <col min="6" max="6" width="55.85546875" style="319" customWidth="1"/>
    <col min="7" max="7" width="38.140625" style="107" customWidth="1"/>
    <col min="8" max="8" width="16.140625" style="107" customWidth="1"/>
    <col min="9" max="9" width="16.85546875" style="107" customWidth="1"/>
    <col min="10" max="10" width="13.85546875" style="116" customWidth="1"/>
    <col min="11" max="11" width="62.42578125" style="5" bestFit="1" customWidth="1"/>
    <col min="12" max="12" width="2.140625" customWidth="1"/>
  </cols>
  <sheetData>
    <row r="1" spans="1:11" ht="31.7" customHeight="1">
      <c r="A1" s="416" t="s">
        <v>70</v>
      </c>
      <c r="B1" s="417"/>
      <c r="C1" s="417"/>
      <c r="D1" s="418"/>
      <c r="E1" s="418"/>
      <c r="F1" s="418"/>
      <c r="G1" s="417"/>
      <c r="H1" s="417"/>
      <c r="I1" s="417"/>
      <c r="J1" s="417"/>
      <c r="K1" s="419"/>
    </row>
    <row r="2" spans="1:11" ht="17.45" customHeight="1" thickBot="1">
      <c r="A2" s="420"/>
      <c r="B2" s="421"/>
      <c r="C2" s="421"/>
      <c r="D2" s="422"/>
      <c r="E2" s="422"/>
      <c r="F2" s="422"/>
      <c r="G2" s="421"/>
      <c r="H2" s="421"/>
      <c r="I2" s="421"/>
      <c r="J2" s="421"/>
      <c r="K2" s="423"/>
    </row>
    <row r="3" spans="1:11" ht="36" customHeight="1" thickBot="1">
      <c r="A3" s="108" t="s">
        <v>62</v>
      </c>
      <c r="B3" s="109" t="s">
        <v>63</v>
      </c>
      <c r="C3" s="114" t="s">
        <v>344</v>
      </c>
      <c r="D3" s="301" t="s">
        <v>56</v>
      </c>
      <c r="E3" s="302" t="s">
        <v>60</v>
      </c>
      <c r="F3" s="303" t="s">
        <v>57</v>
      </c>
      <c r="G3" s="110" t="s">
        <v>58</v>
      </c>
      <c r="H3" s="111" t="s">
        <v>59</v>
      </c>
      <c r="I3" s="110" t="s">
        <v>69</v>
      </c>
      <c r="J3" s="113" t="s">
        <v>317</v>
      </c>
      <c r="K3" s="115" t="s">
        <v>61</v>
      </c>
    </row>
    <row r="4" spans="1:11" s="4" customFormat="1" ht="20.45" hidden="1" customHeight="1">
      <c r="A4" s="449" t="s">
        <v>22</v>
      </c>
      <c r="B4" s="430" t="s">
        <v>48</v>
      </c>
      <c r="C4" s="248" t="s">
        <v>64</v>
      </c>
      <c r="D4" s="256" t="s">
        <v>400</v>
      </c>
      <c r="E4" s="248" t="s">
        <v>60</v>
      </c>
      <c r="F4" s="256" t="s">
        <v>402</v>
      </c>
      <c r="G4" s="225">
        <v>44725</v>
      </c>
      <c r="H4" s="198">
        <v>0.41666666666666669</v>
      </c>
      <c r="I4" s="198" t="s">
        <v>345</v>
      </c>
      <c r="J4" s="199"/>
      <c r="K4" s="433" t="s">
        <v>1028</v>
      </c>
    </row>
    <row r="5" spans="1:11" s="4" customFormat="1" ht="20.45" hidden="1" customHeight="1" thickBot="1">
      <c r="A5" s="450"/>
      <c r="B5" s="431"/>
      <c r="C5" s="249" t="s">
        <v>64</v>
      </c>
      <c r="D5" s="258" t="s">
        <v>401</v>
      </c>
      <c r="E5" s="249" t="s">
        <v>60</v>
      </c>
      <c r="F5" s="258" t="s">
        <v>21</v>
      </c>
      <c r="G5" s="226">
        <v>44725</v>
      </c>
      <c r="H5" s="200">
        <v>0.41666666666666669</v>
      </c>
      <c r="I5" s="200" t="s">
        <v>346</v>
      </c>
      <c r="J5" s="201"/>
      <c r="K5" s="434"/>
    </row>
    <row r="6" spans="1:11" s="4" customFormat="1" ht="20.45" hidden="1" customHeight="1">
      <c r="A6" s="450"/>
      <c r="B6" s="431"/>
      <c r="C6" s="249" t="s">
        <v>64</v>
      </c>
      <c r="D6" s="258" t="s">
        <v>399</v>
      </c>
      <c r="E6" s="249" t="s">
        <v>60</v>
      </c>
      <c r="F6" s="258" t="s">
        <v>402</v>
      </c>
      <c r="G6" s="226">
        <v>44726</v>
      </c>
      <c r="H6" s="200">
        <v>0.41666666666666669</v>
      </c>
      <c r="I6" s="200" t="s">
        <v>345</v>
      </c>
      <c r="J6" s="201"/>
      <c r="K6" s="434"/>
    </row>
    <row r="7" spans="1:11" s="4" customFormat="1" ht="20.45" hidden="1" customHeight="1">
      <c r="A7" s="450"/>
      <c r="B7" s="431"/>
      <c r="C7" s="249" t="s">
        <v>64</v>
      </c>
      <c r="D7" s="258" t="s">
        <v>400</v>
      </c>
      <c r="E7" s="249" t="s">
        <v>60</v>
      </c>
      <c r="F7" s="258" t="s">
        <v>401</v>
      </c>
      <c r="G7" s="226">
        <v>44726</v>
      </c>
      <c r="H7" s="200">
        <v>0.41666666666666669</v>
      </c>
      <c r="I7" s="200" t="s">
        <v>346</v>
      </c>
      <c r="J7" s="201"/>
      <c r="K7" s="434"/>
    </row>
    <row r="8" spans="1:11" s="4" customFormat="1" ht="20.45" hidden="1" customHeight="1">
      <c r="A8" s="450"/>
      <c r="B8" s="431"/>
      <c r="C8" s="249" t="s">
        <v>64</v>
      </c>
      <c r="D8" s="304" t="s">
        <v>399</v>
      </c>
      <c r="E8" s="305" t="s">
        <v>60</v>
      </c>
      <c r="F8" s="304" t="s">
        <v>21</v>
      </c>
      <c r="G8" s="226">
        <v>44727</v>
      </c>
      <c r="H8" s="200">
        <v>0.41666666666666669</v>
      </c>
      <c r="I8" s="200" t="s">
        <v>345</v>
      </c>
      <c r="J8" s="201"/>
      <c r="K8" s="434"/>
    </row>
    <row r="9" spans="1:11" s="4" customFormat="1" ht="20.45" hidden="1" customHeight="1">
      <c r="A9" s="450"/>
      <c r="B9" s="431"/>
      <c r="C9" s="249" t="s">
        <v>64</v>
      </c>
      <c r="D9" s="304" t="s">
        <v>402</v>
      </c>
      <c r="E9" s="305" t="s">
        <v>60</v>
      </c>
      <c r="F9" s="304" t="s">
        <v>401</v>
      </c>
      <c r="G9" s="226">
        <v>44727</v>
      </c>
      <c r="H9" s="200">
        <v>0.41666666666666669</v>
      </c>
      <c r="I9" s="200" t="s">
        <v>346</v>
      </c>
      <c r="J9" s="201"/>
      <c r="K9" s="434"/>
    </row>
    <row r="10" spans="1:11" s="4" customFormat="1" ht="20.45" hidden="1" customHeight="1">
      <c r="A10" s="450"/>
      <c r="B10" s="431"/>
      <c r="C10" s="249" t="s">
        <v>64</v>
      </c>
      <c r="D10" s="258" t="s">
        <v>399</v>
      </c>
      <c r="E10" s="249" t="s">
        <v>60</v>
      </c>
      <c r="F10" s="258" t="s">
        <v>401</v>
      </c>
      <c r="G10" s="226">
        <v>44728</v>
      </c>
      <c r="H10" s="200">
        <v>0.41666666666666669</v>
      </c>
      <c r="I10" s="200" t="s">
        <v>345</v>
      </c>
      <c r="J10" s="201"/>
      <c r="K10" s="434"/>
    </row>
    <row r="11" spans="1:11" s="4" customFormat="1" ht="20.45" hidden="1" customHeight="1">
      <c r="A11" s="450"/>
      <c r="B11" s="431"/>
      <c r="C11" s="249" t="s">
        <v>64</v>
      </c>
      <c r="D11" s="258" t="s">
        <v>21</v>
      </c>
      <c r="E11" s="249" t="s">
        <v>60</v>
      </c>
      <c r="F11" s="258" t="s">
        <v>400</v>
      </c>
      <c r="G11" s="226">
        <v>44728</v>
      </c>
      <c r="H11" s="200">
        <v>0.41666666666666669</v>
      </c>
      <c r="I11" s="200" t="s">
        <v>346</v>
      </c>
      <c r="J11" s="201"/>
      <c r="K11" s="434"/>
    </row>
    <row r="12" spans="1:11" s="4" customFormat="1" ht="20.45" hidden="1" customHeight="1">
      <c r="A12" s="450"/>
      <c r="B12" s="431"/>
      <c r="C12" s="249" t="s">
        <v>64</v>
      </c>
      <c r="D12" s="304" t="s">
        <v>399</v>
      </c>
      <c r="E12" s="305" t="s">
        <v>60</v>
      </c>
      <c r="F12" s="304" t="s">
        <v>400</v>
      </c>
      <c r="G12" s="226">
        <v>44729</v>
      </c>
      <c r="H12" s="200">
        <v>0.41666666666666669</v>
      </c>
      <c r="I12" s="200" t="s">
        <v>345</v>
      </c>
      <c r="J12" s="201"/>
      <c r="K12" s="434"/>
    </row>
    <row r="13" spans="1:11" s="4" customFormat="1" ht="20.45" hidden="1" customHeight="1" thickBot="1">
      <c r="A13" s="450"/>
      <c r="B13" s="432"/>
      <c r="C13" s="250" t="s">
        <v>64</v>
      </c>
      <c r="D13" s="357" t="s">
        <v>21</v>
      </c>
      <c r="E13" s="307" t="s">
        <v>60</v>
      </c>
      <c r="F13" s="357" t="s">
        <v>402</v>
      </c>
      <c r="G13" s="227">
        <v>44729</v>
      </c>
      <c r="H13" s="202">
        <v>0.41666666666666669</v>
      </c>
      <c r="I13" s="202" t="s">
        <v>346</v>
      </c>
      <c r="J13" s="203"/>
      <c r="K13" s="435"/>
    </row>
    <row r="14" spans="1:11" s="4" customFormat="1" ht="20.45" hidden="1" customHeight="1">
      <c r="A14" s="450"/>
      <c r="B14" s="436" t="s">
        <v>48</v>
      </c>
      <c r="C14" s="251" t="s">
        <v>65</v>
      </c>
      <c r="D14" s="261" t="s">
        <v>399</v>
      </c>
      <c r="E14" s="261" t="s">
        <v>60</v>
      </c>
      <c r="F14" s="261" t="s">
        <v>21</v>
      </c>
      <c r="G14" s="228">
        <v>44725</v>
      </c>
      <c r="H14" s="186">
        <v>0.41666666666666669</v>
      </c>
      <c r="I14" s="186" t="s">
        <v>347</v>
      </c>
      <c r="J14" s="187"/>
      <c r="K14" s="442" t="s">
        <v>1028</v>
      </c>
    </row>
    <row r="15" spans="1:11" s="4" customFormat="1" ht="20.45" hidden="1" customHeight="1" thickBot="1">
      <c r="A15" s="450"/>
      <c r="B15" s="437"/>
      <c r="C15" s="252" t="s">
        <v>65</v>
      </c>
      <c r="D15" s="254" t="s">
        <v>402</v>
      </c>
      <c r="E15" s="254" t="s">
        <v>60</v>
      </c>
      <c r="F15" s="254" t="s">
        <v>400</v>
      </c>
      <c r="G15" s="229">
        <v>44725</v>
      </c>
      <c r="H15" s="188">
        <v>0.54166666666666663</v>
      </c>
      <c r="I15" s="188" t="s">
        <v>995</v>
      </c>
      <c r="J15" s="189"/>
      <c r="K15" s="443"/>
    </row>
    <row r="16" spans="1:11" s="4" customFormat="1" ht="20.45" hidden="1" customHeight="1">
      <c r="A16" s="450"/>
      <c r="B16" s="437"/>
      <c r="C16" s="252" t="s">
        <v>65</v>
      </c>
      <c r="D16" s="254" t="s">
        <v>401</v>
      </c>
      <c r="E16" s="254" t="s">
        <v>60</v>
      </c>
      <c r="F16" s="254" t="s">
        <v>21</v>
      </c>
      <c r="G16" s="229">
        <v>44726</v>
      </c>
      <c r="H16" s="188">
        <v>0.41666666666666669</v>
      </c>
      <c r="I16" s="188" t="s">
        <v>347</v>
      </c>
      <c r="J16" s="189"/>
      <c r="K16" s="443"/>
    </row>
    <row r="17" spans="1:11" s="4" customFormat="1" ht="20.45" hidden="1" customHeight="1" thickBot="1">
      <c r="A17" s="450"/>
      <c r="B17" s="437"/>
      <c r="C17" s="252" t="s">
        <v>65</v>
      </c>
      <c r="D17" s="254" t="s">
        <v>399</v>
      </c>
      <c r="E17" s="254" t="s">
        <v>60</v>
      </c>
      <c r="F17" s="254" t="s">
        <v>402</v>
      </c>
      <c r="G17" s="229">
        <v>44726</v>
      </c>
      <c r="H17" s="188">
        <v>0.54166666666666663</v>
      </c>
      <c r="I17" s="188" t="s">
        <v>995</v>
      </c>
      <c r="J17" s="189"/>
      <c r="K17" s="443"/>
    </row>
    <row r="18" spans="1:11" s="4" customFormat="1" ht="20.45" hidden="1" customHeight="1">
      <c r="A18" s="450"/>
      <c r="B18" s="437"/>
      <c r="C18" s="252" t="s">
        <v>65</v>
      </c>
      <c r="D18" s="320" t="s">
        <v>401</v>
      </c>
      <c r="E18" s="254" t="s">
        <v>60</v>
      </c>
      <c r="F18" s="320" t="s">
        <v>400</v>
      </c>
      <c r="G18" s="229">
        <v>44727</v>
      </c>
      <c r="H18" s="188">
        <v>0.41666666666666669</v>
      </c>
      <c r="I18" s="188" t="s">
        <v>347</v>
      </c>
      <c r="J18" s="189"/>
      <c r="K18" s="443"/>
    </row>
    <row r="19" spans="1:11" s="4" customFormat="1" ht="20.45" hidden="1" customHeight="1">
      <c r="A19" s="450"/>
      <c r="B19" s="437"/>
      <c r="C19" s="252" t="s">
        <v>65</v>
      </c>
      <c r="D19" s="320" t="s">
        <v>21</v>
      </c>
      <c r="E19" s="254" t="s">
        <v>60</v>
      </c>
      <c r="F19" s="320" t="s">
        <v>402</v>
      </c>
      <c r="G19" s="229">
        <v>44727</v>
      </c>
      <c r="H19" s="188">
        <v>0.54166666666666663</v>
      </c>
      <c r="I19" s="188" t="s">
        <v>995</v>
      </c>
      <c r="J19" s="189"/>
      <c r="K19" s="443"/>
    </row>
    <row r="20" spans="1:11" s="4" customFormat="1" ht="20.45" hidden="1" customHeight="1">
      <c r="A20" s="450"/>
      <c r="B20" s="437"/>
      <c r="C20" s="252" t="s">
        <v>65</v>
      </c>
      <c r="D20" s="254" t="s">
        <v>401</v>
      </c>
      <c r="E20" s="254" t="s">
        <v>60</v>
      </c>
      <c r="F20" s="254" t="s">
        <v>402</v>
      </c>
      <c r="G20" s="229">
        <v>44728</v>
      </c>
      <c r="H20" s="188">
        <v>0.41666666666666669</v>
      </c>
      <c r="I20" s="188" t="s">
        <v>347</v>
      </c>
      <c r="J20" s="189"/>
      <c r="K20" s="443"/>
    </row>
    <row r="21" spans="1:11" s="4" customFormat="1" ht="20.45" hidden="1" customHeight="1">
      <c r="A21" s="450"/>
      <c r="B21" s="437"/>
      <c r="C21" s="252" t="s">
        <v>65</v>
      </c>
      <c r="D21" s="254" t="s">
        <v>400</v>
      </c>
      <c r="E21" s="254" t="s">
        <v>60</v>
      </c>
      <c r="F21" s="254" t="s">
        <v>399</v>
      </c>
      <c r="G21" s="229">
        <v>44728</v>
      </c>
      <c r="H21" s="188">
        <v>0.54166666666666663</v>
      </c>
      <c r="I21" s="188" t="s">
        <v>995</v>
      </c>
      <c r="J21" s="189"/>
      <c r="K21" s="443"/>
    </row>
    <row r="22" spans="1:11" s="4" customFormat="1" ht="20.45" customHeight="1">
      <c r="A22" s="450"/>
      <c r="B22" s="437"/>
      <c r="C22" s="252" t="s">
        <v>65</v>
      </c>
      <c r="D22" s="320" t="s">
        <v>401</v>
      </c>
      <c r="E22" s="320" t="s">
        <v>60</v>
      </c>
      <c r="F22" s="320" t="s">
        <v>399</v>
      </c>
      <c r="G22" s="229">
        <v>44729</v>
      </c>
      <c r="H22" s="188">
        <v>0.41666666666666669</v>
      </c>
      <c r="I22" s="188" t="s">
        <v>347</v>
      </c>
      <c r="J22" s="189"/>
      <c r="K22" s="443"/>
    </row>
    <row r="23" spans="1:11" s="4" customFormat="1" ht="20.45" customHeight="1" thickBot="1">
      <c r="A23" s="450"/>
      <c r="B23" s="438"/>
      <c r="C23" s="253" t="s">
        <v>65</v>
      </c>
      <c r="D23" s="358" t="s">
        <v>400</v>
      </c>
      <c r="E23" s="358" t="s">
        <v>60</v>
      </c>
      <c r="F23" s="358" t="s">
        <v>21</v>
      </c>
      <c r="G23" s="230">
        <v>44729</v>
      </c>
      <c r="H23" s="190">
        <v>0.54166666666666663</v>
      </c>
      <c r="I23" s="190" t="s">
        <v>995</v>
      </c>
      <c r="J23" s="191"/>
      <c r="K23" s="444"/>
    </row>
    <row r="24" spans="1:11" s="4" customFormat="1" ht="20.45" hidden="1" customHeight="1" thickBot="1">
      <c r="A24" s="450"/>
      <c r="B24" s="430" t="s">
        <v>991</v>
      </c>
      <c r="C24" s="248" t="s">
        <v>64</v>
      </c>
      <c r="D24" s="256" t="s">
        <v>396</v>
      </c>
      <c r="E24" s="287" t="s">
        <v>60</v>
      </c>
      <c r="F24" s="256" t="s">
        <v>397</v>
      </c>
      <c r="G24" s="226">
        <v>44726</v>
      </c>
      <c r="H24" s="198">
        <v>0.41666666666666669</v>
      </c>
      <c r="I24" s="198" t="s">
        <v>345</v>
      </c>
      <c r="J24" s="199"/>
      <c r="K24" s="433" t="s">
        <v>396</v>
      </c>
    </row>
    <row r="25" spans="1:11" s="4" customFormat="1" ht="20.45" hidden="1" customHeight="1">
      <c r="A25" s="450"/>
      <c r="B25" s="431"/>
      <c r="C25" s="249" t="s">
        <v>64</v>
      </c>
      <c r="D25" s="304" t="s">
        <v>398</v>
      </c>
      <c r="E25" s="306" t="s">
        <v>60</v>
      </c>
      <c r="F25" s="304" t="s">
        <v>397</v>
      </c>
      <c r="G25" s="226">
        <v>44727</v>
      </c>
      <c r="H25" s="200">
        <v>0.41666666666666669</v>
      </c>
      <c r="I25" s="200" t="s">
        <v>345</v>
      </c>
      <c r="J25" s="201"/>
      <c r="K25" s="434"/>
    </row>
    <row r="26" spans="1:11" s="4" customFormat="1" ht="20.45" hidden="1" customHeight="1" thickBot="1">
      <c r="A26" s="450"/>
      <c r="B26" s="432"/>
      <c r="C26" s="250" t="s">
        <v>64</v>
      </c>
      <c r="D26" s="259" t="s">
        <v>398</v>
      </c>
      <c r="E26" s="288" t="s">
        <v>60</v>
      </c>
      <c r="F26" s="259" t="s">
        <v>396</v>
      </c>
      <c r="G26" s="226">
        <v>44728</v>
      </c>
      <c r="H26" s="202">
        <v>0.41666666666666669</v>
      </c>
      <c r="I26" s="202" t="s">
        <v>345</v>
      </c>
      <c r="J26" s="203"/>
      <c r="K26" s="435"/>
    </row>
    <row r="27" spans="1:11" s="4" customFormat="1" ht="20.45" hidden="1" customHeight="1" thickBot="1">
      <c r="A27" s="450"/>
      <c r="B27" s="436" t="s">
        <v>991</v>
      </c>
      <c r="C27" s="251" t="s">
        <v>65</v>
      </c>
      <c r="D27" s="261" t="s">
        <v>397</v>
      </c>
      <c r="E27" s="289" t="s">
        <v>60</v>
      </c>
      <c r="F27" s="261" t="s">
        <v>396</v>
      </c>
      <c r="G27" s="228">
        <v>44726</v>
      </c>
      <c r="H27" s="186">
        <v>0.41666666666666669</v>
      </c>
      <c r="I27" s="186" t="s">
        <v>346</v>
      </c>
      <c r="J27" s="187"/>
      <c r="K27" s="442" t="s">
        <v>396</v>
      </c>
    </row>
    <row r="28" spans="1:11" s="4" customFormat="1" ht="20.45" hidden="1" customHeight="1">
      <c r="A28" s="450"/>
      <c r="B28" s="437"/>
      <c r="C28" s="252" t="s">
        <v>65</v>
      </c>
      <c r="D28" s="320" t="s">
        <v>398</v>
      </c>
      <c r="E28" s="290" t="s">
        <v>60</v>
      </c>
      <c r="F28" s="320" t="s">
        <v>396</v>
      </c>
      <c r="G28" s="229">
        <v>44727</v>
      </c>
      <c r="H28" s="188">
        <v>0.41666666666666669</v>
      </c>
      <c r="I28" s="188" t="s">
        <v>346</v>
      </c>
      <c r="J28" s="189"/>
      <c r="K28" s="443"/>
    </row>
    <row r="29" spans="1:11" s="4" customFormat="1" ht="20.45" hidden="1" customHeight="1" thickBot="1">
      <c r="A29" s="450"/>
      <c r="B29" s="438"/>
      <c r="C29" s="253" t="s">
        <v>65</v>
      </c>
      <c r="D29" s="255" t="s">
        <v>398</v>
      </c>
      <c r="E29" s="291" t="s">
        <v>60</v>
      </c>
      <c r="F29" s="255" t="s">
        <v>397</v>
      </c>
      <c r="G29" s="230">
        <v>44728</v>
      </c>
      <c r="H29" s="190">
        <v>0.41666666666666669</v>
      </c>
      <c r="I29" s="190" t="s">
        <v>346</v>
      </c>
      <c r="J29" s="191"/>
      <c r="K29" s="444"/>
    </row>
    <row r="30" spans="1:11" s="4" customFormat="1" ht="20.45" hidden="1" customHeight="1">
      <c r="A30" s="454" t="s">
        <v>342</v>
      </c>
      <c r="B30" s="430" t="s">
        <v>23</v>
      </c>
      <c r="C30" s="248" t="s">
        <v>64</v>
      </c>
      <c r="D30" s="256" t="s">
        <v>391</v>
      </c>
      <c r="E30" s="287" t="s">
        <v>60</v>
      </c>
      <c r="F30" s="256" t="s">
        <v>392</v>
      </c>
      <c r="G30" s="225">
        <v>44726</v>
      </c>
      <c r="H30" s="198">
        <v>0.41666666666666669</v>
      </c>
      <c r="I30" s="198" t="s">
        <v>345</v>
      </c>
      <c r="J30" s="199"/>
      <c r="K30" s="433" t="s">
        <v>996</v>
      </c>
    </row>
    <row r="31" spans="1:11" s="4" customFormat="1" ht="20.45" hidden="1" customHeight="1">
      <c r="A31" s="455"/>
      <c r="B31" s="431"/>
      <c r="C31" s="249" t="s">
        <v>64</v>
      </c>
      <c r="D31" s="304" t="s">
        <v>76</v>
      </c>
      <c r="E31" s="306" t="s">
        <v>60</v>
      </c>
      <c r="F31" s="304" t="s">
        <v>392</v>
      </c>
      <c r="G31" s="226">
        <v>44727</v>
      </c>
      <c r="H31" s="200">
        <v>0.41666666666666669</v>
      </c>
      <c r="I31" s="200" t="s">
        <v>345</v>
      </c>
      <c r="J31" s="201"/>
      <c r="K31" s="434"/>
    </row>
    <row r="32" spans="1:11" s="4" customFormat="1" ht="20.45" hidden="1" customHeight="1" thickBot="1">
      <c r="A32" s="455"/>
      <c r="B32" s="432"/>
      <c r="C32" s="250" t="s">
        <v>64</v>
      </c>
      <c r="D32" s="259" t="s">
        <v>76</v>
      </c>
      <c r="E32" s="288" t="s">
        <v>60</v>
      </c>
      <c r="F32" s="259" t="s">
        <v>391</v>
      </c>
      <c r="G32" s="227">
        <v>44728</v>
      </c>
      <c r="H32" s="202">
        <v>0.41666666666666669</v>
      </c>
      <c r="I32" s="202" t="s">
        <v>345</v>
      </c>
      <c r="J32" s="203"/>
      <c r="K32" s="435"/>
    </row>
    <row r="33" spans="1:11" s="4" customFormat="1" ht="20.45" hidden="1" customHeight="1">
      <c r="A33" s="455"/>
      <c r="B33" s="436" t="s">
        <v>23</v>
      </c>
      <c r="C33" s="251" t="s">
        <v>65</v>
      </c>
      <c r="D33" s="261" t="s">
        <v>391</v>
      </c>
      <c r="E33" s="289" t="s">
        <v>60</v>
      </c>
      <c r="F33" s="261" t="s">
        <v>392</v>
      </c>
      <c r="G33" s="228">
        <v>44726</v>
      </c>
      <c r="H33" s="186">
        <v>0.41666666666666669</v>
      </c>
      <c r="I33" s="186" t="s">
        <v>346</v>
      </c>
      <c r="J33" s="187"/>
      <c r="K33" s="442" t="s">
        <v>996</v>
      </c>
    </row>
    <row r="34" spans="1:11" s="4" customFormat="1" ht="20.45" hidden="1" customHeight="1">
      <c r="A34" s="455"/>
      <c r="B34" s="437"/>
      <c r="C34" s="252" t="s">
        <v>65</v>
      </c>
      <c r="D34" s="320" t="s">
        <v>76</v>
      </c>
      <c r="E34" s="290" t="s">
        <v>60</v>
      </c>
      <c r="F34" s="320" t="s">
        <v>392</v>
      </c>
      <c r="G34" s="229">
        <v>44727</v>
      </c>
      <c r="H34" s="188">
        <v>0.41666666666666669</v>
      </c>
      <c r="I34" s="188" t="s">
        <v>346</v>
      </c>
      <c r="J34" s="189"/>
      <c r="K34" s="443"/>
    </row>
    <row r="35" spans="1:11" s="4" customFormat="1" ht="20.45" hidden="1" customHeight="1" thickBot="1">
      <c r="A35" s="456"/>
      <c r="B35" s="438"/>
      <c r="C35" s="253" t="s">
        <v>65</v>
      </c>
      <c r="D35" s="255" t="s">
        <v>76</v>
      </c>
      <c r="E35" s="291" t="s">
        <v>60</v>
      </c>
      <c r="F35" s="255" t="s">
        <v>391</v>
      </c>
      <c r="G35" s="230">
        <v>44728</v>
      </c>
      <c r="H35" s="190">
        <v>0.41666666666666669</v>
      </c>
      <c r="I35" s="190" t="s">
        <v>346</v>
      </c>
      <c r="J35" s="191"/>
      <c r="K35" s="444"/>
    </row>
    <row r="36" spans="1:11" ht="20.45" hidden="1" customHeight="1">
      <c r="A36" s="460" t="s">
        <v>68</v>
      </c>
      <c r="B36" s="430" t="s">
        <v>45</v>
      </c>
      <c r="C36" s="248" t="s">
        <v>64</v>
      </c>
      <c r="D36" s="248" t="s">
        <v>8</v>
      </c>
      <c r="E36" s="248" t="s">
        <v>60</v>
      </c>
      <c r="F36" s="248" t="s">
        <v>13</v>
      </c>
      <c r="G36" s="225">
        <v>44725</v>
      </c>
      <c r="H36" s="198">
        <v>0.41666666666666669</v>
      </c>
      <c r="I36" s="198" t="s">
        <v>345</v>
      </c>
      <c r="J36" s="199"/>
      <c r="K36" s="433" t="s">
        <v>997</v>
      </c>
    </row>
    <row r="37" spans="1:11" ht="20.45" hidden="1" customHeight="1">
      <c r="A37" s="461"/>
      <c r="B37" s="431"/>
      <c r="C37" s="249" t="s">
        <v>64</v>
      </c>
      <c r="D37" s="249" t="s">
        <v>133</v>
      </c>
      <c r="E37" s="249" t="s">
        <v>60</v>
      </c>
      <c r="F37" s="249" t="s">
        <v>19</v>
      </c>
      <c r="G37" s="226">
        <v>44725</v>
      </c>
      <c r="H37" s="200">
        <v>0.41666666666666669</v>
      </c>
      <c r="I37" s="200" t="s">
        <v>346</v>
      </c>
      <c r="J37" s="201"/>
      <c r="K37" s="434"/>
    </row>
    <row r="38" spans="1:11" ht="20.45" hidden="1" customHeight="1">
      <c r="A38" s="461"/>
      <c r="B38" s="431"/>
      <c r="C38" s="249" t="s">
        <v>64</v>
      </c>
      <c r="D38" s="249" t="s">
        <v>8</v>
      </c>
      <c r="E38" s="249" t="s">
        <v>60</v>
      </c>
      <c r="F38" s="249" t="s">
        <v>19</v>
      </c>
      <c r="G38" s="226">
        <v>44726</v>
      </c>
      <c r="H38" s="200">
        <v>0.41666666666666669</v>
      </c>
      <c r="I38" s="200" t="s">
        <v>345</v>
      </c>
      <c r="J38" s="201"/>
      <c r="K38" s="434"/>
    </row>
    <row r="39" spans="1:11" ht="20.45" hidden="1" customHeight="1">
      <c r="A39" s="461"/>
      <c r="B39" s="431"/>
      <c r="C39" s="249" t="s">
        <v>64</v>
      </c>
      <c r="D39" s="249" t="s">
        <v>133</v>
      </c>
      <c r="E39" s="249" t="s">
        <v>60</v>
      </c>
      <c r="F39" s="249" t="s">
        <v>13</v>
      </c>
      <c r="G39" s="226">
        <v>44726</v>
      </c>
      <c r="H39" s="200">
        <v>0.41666666666666669</v>
      </c>
      <c r="I39" s="200" t="s">
        <v>346</v>
      </c>
      <c r="J39" s="201"/>
      <c r="K39" s="434"/>
    </row>
    <row r="40" spans="1:11" ht="20.45" hidden="1" customHeight="1">
      <c r="A40" s="461"/>
      <c r="B40" s="431"/>
      <c r="C40" s="249" t="s">
        <v>64</v>
      </c>
      <c r="D40" s="305" t="s">
        <v>8</v>
      </c>
      <c r="E40" s="305" t="s">
        <v>60</v>
      </c>
      <c r="F40" s="305" t="s">
        <v>133</v>
      </c>
      <c r="G40" s="226">
        <v>44727</v>
      </c>
      <c r="H40" s="200">
        <v>0.41666666666666669</v>
      </c>
      <c r="I40" s="200" t="s">
        <v>345</v>
      </c>
      <c r="J40" s="201"/>
      <c r="K40" s="434"/>
    </row>
    <row r="41" spans="1:11" ht="20.45" hidden="1" customHeight="1">
      <c r="A41" s="461"/>
      <c r="B41" s="431"/>
      <c r="C41" s="249" t="s">
        <v>64</v>
      </c>
      <c r="D41" s="305" t="s">
        <v>19</v>
      </c>
      <c r="E41" s="305" t="s">
        <v>60</v>
      </c>
      <c r="F41" s="305" t="s">
        <v>13</v>
      </c>
      <c r="G41" s="226">
        <v>44727</v>
      </c>
      <c r="H41" s="200">
        <v>0.41666666666666669</v>
      </c>
      <c r="I41" s="200" t="s">
        <v>346</v>
      </c>
      <c r="J41" s="201"/>
      <c r="K41" s="434"/>
    </row>
    <row r="42" spans="1:11" ht="20.45" hidden="1" customHeight="1">
      <c r="A42" s="461"/>
      <c r="B42" s="431"/>
      <c r="C42" s="249" t="s">
        <v>64</v>
      </c>
      <c r="D42" s="249" t="s">
        <v>395</v>
      </c>
      <c r="E42" s="249" t="s">
        <v>60</v>
      </c>
      <c r="F42" s="249" t="s">
        <v>75</v>
      </c>
      <c r="G42" s="226">
        <v>44725</v>
      </c>
      <c r="H42" s="200">
        <v>0.41666666666666669</v>
      </c>
      <c r="I42" s="200" t="s">
        <v>347</v>
      </c>
      <c r="J42" s="201"/>
      <c r="K42" s="434"/>
    </row>
    <row r="43" spans="1:11" ht="20.45" hidden="1" customHeight="1" thickBot="1">
      <c r="A43" s="461"/>
      <c r="B43" s="431"/>
      <c r="C43" s="249" t="s">
        <v>64</v>
      </c>
      <c r="D43" s="249" t="s">
        <v>5</v>
      </c>
      <c r="E43" s="249" t="s">
        <v>60</v>
      </c>
      <c r="F43" s="249" t="s">
        <v>394</v>
      </c>
      <c r="G43" s="226">
        <v>44725</v>
      </c>
      <c r="H43" s="200">
        <v>0.41666666666666669</v>
      </c>
      <c r="I43" s="200" t="s">
        <v>348</v>
      </c>
      <c r="J43" s="201"/>
      <c r="K43" s="434"/>
    </row>
    <row r="44" spans="1:11" ht="20.45" hidden="1" customHeight="1">
      <c r="A44" s="461"/>
      <c r="B44" s="431"/>
      <c r="C44" s="249" t="s">
        <v>64</v>
      </c>
      <c r="D44" s="249" t="s">
        <v>395</v>
      </c>
      <c r="E44" s="249" t="s">
        <v>60</v>
      </c>
      <c r="F44" s="249" t="s">
        <v>394</v>
      </c>
      <c r="G44" s="226">
        <v>44726</v>
      </c>
      <c r="H44" s="200">
        <v>0.41666666666666669</v>
      </c>
      <c r="I44" s="200" t="s">
        <v>347</v>
      </c>
      <c r="J44" s="201"/>
      <c r="K44" s="434"/>
    </row>
    <row r="45" spans="1:11" ht="20.45" hidden="1" customHeight="1" thickBot="1">
      <c r="A45" s="461"/>
      <c r="B45" s="431"/>
      <c r="C45" s="249" t="s">
        <v>64</v>
      </c>
      <c r="D45" s="249" t="s">
        <v>5</v>
      </c>
      <c r="E45" s="249" t="s">
        <v>60</v>
      </c>
      <c r="F45" s="249" t="s">
        <v>75</v>
      </c>
      <c r="G45" s="226">
        <v>44726</v>
      </c>
      <c r="H45" s="200">
        <v>0.41666666666666669</v>
      </c>
      <c r="I45" s="200" t="s">
        <v>348</v>
      </c>
      <c r="J45" s="201"/>
      <c r="K45" s="434"/>
    </row>
    <row r="46" spans="1:11" ht="20.45" hidden="1" customHeight="1">
      <c r="A46" s="461"/>
      <c r="B46" s="431"/>
      <c r="C46" s="249" t="s">
        <v>64</v>
      </c>
      <c r="D46" s="305" t="s">
        <v>395</v>
      </c>
      <c r="E46" s="305" t="s">
        <v>60</v>
      </c>
      <c r="F46" s="305" t="s">
        <v>5</v>
      </c>
      <c r="G46" s="226">
        <v>44727</v>
      </c>
      <c r="H46" s="200">
        <v>0.41666666666666669</v>
      </c>
      <c r="I46" s="200" t="s">
        <v>347</v>
      </c>
      <c r="J46" s="201"/>
      <c r="K46" s="434"/>
    </row>
    <row r="47" spans="1:11" ht="20.45" hidden="1" customHeight="1" thickBot="1">
      <c r="A47" s="461"/>
      <c r="B47" s="432"/>
      <c r="C47" s="250" t="s">
        <v>64</v>
      </c>
      <c r="D47" s="307" t="s">
        <v>394</v>
      </c>
      <c r="E47" s="307" t="s">
        <v>60</v>
      </c>
      <c r="F47" s="307" t="s">
        <v>75</v>
      </c>
      <c r="G47" s="227">
        <v>44727</v>
      </c>
      <c r="H47" s="202">
        <v>0.41666666666666669</v>
      </c>
      <c r="I47" s="202" t="s">
        <v>348</v>
      </c>
      <c r="J47" s="203"/>
      <c r="K47" s="435"/>
    </row>
    <row r="48" spans="1:11" ht="20.45" hidden="1" customHeight="1">
      <c r="A48" s="461"/>
      <c r="B48" s="436" t="s">
        <v>45</v>
      </c>
      <c r="C48" s="251" t="s">
        <v>65</v>
      </c>
      <c r="D48" s="251" t="s">
        <v>395</v>
      </c>
      <c r="E48" s="251" t="s">
        <v>60</v>
      </c>
      <c r="F48" s="251" t="s">
        <v>423</v>
      </c>
      <c r="G48" s="228">
        <v>44725</v>
      </c>
      <c r="H48" s="186">
        <v>0.54166666666666663</v>
      </c>
      <c r="I48" s="186" t="s">
        <v>345</v>
      </c>
      <c r="J48" s="187"/>
      <c r="K48" s="442" t="s">
        <v>997</v>
      </c>
    </row>
    <row r="49" spans="1:11" ht="20.45" hidden="1" customHeight="1">
      <c r="A49" s="461"/>
      <c r="B49" s="437"/>
      <c r="C49" s="252" t="s">
        <v>65</v>
      </c>
      <c r="D49" s="252" t="s">
        <v>5</v>
      </c>
      <c r="E49" s="252" t="s">
        <v>60</v>
      </c>
      <c r="F49" s="252" t="s">
        <v>133</v>
      </c>
      <c r="G49" s="229">
        <v>44725</v>
      </c>
      <c r="H49" s="188">
        <v>0.54166666666666663</v>
      </c>
      <c r="I49" s="188" t="s">
        <v>346</v>
      </c>
      <c r="J49" s="189"/>
      <c r="K49" s="443"/>
    </row>
    <row r="50" spans="1:11" ht="20.45" hidden="1" customHeight="1">
      <c r="A50" s="461"/>
      <c r="B50" s="437"/>
      <c r="C50" s="252" t="s">
        <v>65</v>
      </c>
      <c r="D50" s="252" t="s">
        <v>395</v>
      </c>
      <c r="E50" s="252" t="s">
        <v>60</v>
      </c>
      <c r="F50" s="252" t="s">
        <v>133</v>
      </c>
      <c r="G50" s="229">
        <v>44726</v>
      </c>
      <c r="H50" s="188">
        <v>0.54166666666666663</v>
      </c>
      <c r="I50" s="188" t="s">
        <v>345</v>
      </c>
      <c r="J50" s="189"/>
      <c r="K50" s="443"/>
    </row>
    <row r="51" spans="1:11" ht="20.45" hidden="1" customHeight="1">
      <c r="A51" s="461"/>
      <c r="B51" s="437"/>
      <c r="C51" s="252" t="s">
        <v>65</v>
      </c>
      <c r="D51" s="252" t="s">
        <v>5</v>
      </c>
      <c r="E51" s="252" t="s">
        <v>60</v>
      </c>
      <c r="F51" s="252" t="s">
        <v>423</v>
      </c>
      <c r="G51" s="229">
        <v>44726</v>
      </c>
      <c r="H51" s="188">
        <v>0.54166666666666663</v>
      </c>
      <c r="I51" s="188" t="s">
        <v>346</v>
      </c>
      <c r="J51" s="189"/>
      <c r="K51" s="443"/>
    </row>
    <row r="52" spans="1:11" ht="20.45" hidden="1" customHeight="1">
      <c r="A52" s="461"/>
      <c r="B52" s="437"/>
      <c r="C52" s="252" t="s">
        <v>65</v>
      </c>
      <c r="D52" s="321" t="s">
        <v>395</v>
      </c>
      <c r="E52" s="252" t="s">
        <v>60</v>
      </c>
      <c r="F52" s="321" t="s">
        <v>5</v>
      </c>
      <c r="G52" s="229">
        <v>44727</v>
      </c>
      <c r="H52" s="188">
        <v>0.54166666666666663</v>
      </c>
      <c r="I52" s="188" t="s">
        <v>345</v>
      </c>
      <c r="J52" s="189"/>
      <c r="K52" s="443"/>
    </row>
    <row r="53" spans="1:11" ht="20.45" hidden="1" customHeight="1">
      <c r="A53" s="461"/>
      <c r="B53" s="437"/>
      <c r="C53" s="252" t="s">
        <v>65</v>
      </c>
      <c r="D53" s="321" t="s">
        <v>133</v>
      </c>
      <c r="E53" s="252" t="s">
        <v>60</v>
      </c>
      <c r="F53" s="321" t="s">
        <v>423</v>
      </c>
      <c r="G53" s="229">
        <v>44727</v>
      </c>
      <c r="H53" s="188">
        <v>0.54166666666666663</v>
      </c>
      <c r="I53" s="188" t="s">
        <v>346</v>
      </c>
      <c r="J53" s="189"/>
      <c r="K53" s="443"/>
    </row>
    <row r="54" spans="1:11" ht="20.45" hidden="1" customHeight="1">
      <c r="A54" s="461"/>
      <c r="B54" s="437"/>
      <c r="C54" s="252" t="s">
        <v>65</v>
      </c>
      <c r="D54" s="254" t="s">
        <v>19</v>
      </c>
      <c r="E54" s="252" t="s">
        <v>60</v>
      </c>
      <c r="F54" s="254" t="s">
        <v>13</v>
      </c>
      <c r="G54" s="229">
        <v>44725</v>
      </c>
      <c r="H54" s="188">
        <v>0.54166666666666663</v>
      </c>
      <c r="I54" s="188" t="s">
        <v>347</v>
      </c>
      <c r="J54" s="189"/>
      <c r="K54" s="443"/>
    </row>
    <row r="55" spans="1:11" ht="20.45" hidden="1" customHeight="1" thickBot="1">
      <c r="A55" s="461"/>
      <c r="B55" s="437"/>
      <c r="C55" s="252" t="s">
        <v>65</v>
      </c>
      <c r="D55" s="254" t="s">
        <v>394</v>
      </c>
      <c r="E55" s="252" t="s">
        <v>60</v>
      </c>
      <c r="F55" s="254" t="s">
        <v>75</v>
      </c>
      <c r="G55" s="229">
        <v>44725</v>
      </c>
      <c r="H55" s="188">
        <v>0.54166666666666663</v>
      </c>
      <c r="I55" s="188" t="s">
        <v>348</v>
      </c>
      <c r="J55" s="189"/>
      <c r="K55" s="443"/>
    </row>
    <row r="56" spans="1:11" ht="20.45" hidden="1" customHeight="1">
      <c r="A56" s="461"/>
      <c r="B56" s="437"/>
      <c r="C56" s="252" t="s">
        <v>65</v>
      </c>
      <c r="D56" s="254" t="s">
        <v>8</v>
      </c>
      <c r="E56" s="252" t="s">
        <v>60</v>
      </c>
      <c r="F56" s="254" t="s">
        <v>13</v>
      </c>
      <c r="G56" s="229">
        <v>44726</v>
      </c>
      <c r="H56" s="188">
        <v>0.54166666666666663</v>
      </c>
      <c r="I56" s="188" t="s">
        <v>347</v>
      </c>
      <c r="J56" s="189"/>
      <c r="K56" s="443"/>
    </row>
    <row r="57" spans="1:11" ht="20.45" hidden="1" customHeight="1" thickBot="1">
      <c r="A57" s="461"/>
      <c r="B57" s="437"/>
      <c r="C57" s="252" t="s">
        <v>65</v>
      </c>
      <c r="D57" s="254" t="s">
        <v>19</v>
      </c>
      <c r="E57" s="252" t="s">
        <v>60</v>
      </c>
      <c r="F57" s="254" t="s">
        <v>394</v>
      </c>
      <c r="G57" s="229">
        <v>44726</v>
      </c>
      <c r="H57" s="188">
        <v>0.54166666666666663</v>
      </c>
      <c r="I57" s="188" t="s">
        <v>348</v>
      </c>
      <c r="J57" s="189"/>
      <c r="K57" s="443"/>
    </row>
    <row r="58" spans="1:11" ht="20.45" hidden="1" customHeight="1">
      <c r="A58" s="461"/>
      <c r="B58" s="437"/>
      <c r="C58" s="252" t="s">
        <v>65</v>
      </c>
      <c r="D58" s="320" t="s">
        <v>8</v>
      </c>
      <c r="E58" s="252" t="s">
        <v>60</v>
      </c>
      <c r="F58" s="320" t="s">
        <v>75</v>
      </c>
      <c r="G58" s="229">
        <v>44727</v>
      </c>
      <c r="H58" s="188">
        <v>0.54166666666666663</v>
      </c>
      <c r="I58" s="188" t="s">
        <v>347</v>
      </c>
      <c r="J58" s="189"/>
      <c r="K58" s="443"/>
    </row>
    <row r="59" spans="1:11" ht="20.45" hidden="1" customHeight="1">
      <c r="A59" s="461"/>
      <c r="B59" s="437"/>
      <c r="C59" s="252" t="s">
        <v>65</v>
      </c>
      <c r="D59" s="320" t="s">
        <v>13</v>
      </c>
      <c r="E59" s="252" t="s">
        <v>60</v>
      </c>
      <c r="F59" s="320" t="s">
        <v>394</v>
      </c>
      <c r="G59" s="229">
        <v>44727</v>
      </c>
      <c r="H59" s="188">
        <v>0.54166666666666663</v>
      </c>
      <c r="I59" s="188" t="s">
        <v>348</v>
      </c>
      <c r="J59" s="189"/>
      <c r="K59" s="443"/>
    </row>
    <row r="60" spans="1:11" ht="20.45" hidden="1" customHeight="1">
      <c r="A60" s="461"/>
      <c r="B60" s="437"/>
      <c r="C60" s="252" t="s">
        <v>65</v>
      </c>
      <c r="D60" s="254" t="s">
        <v>8</v>
      </c>
      <c r="E60" s="252" t="s">
        <v>60</v>
      </c>
      <c r="F60" s="254" t="s">
        <v>394</v>
      </c>
      <c r="G60" s="229">
        <v>44728</v>
      </c>
      <c r="H60" s="188">
        <v>0.41666666666666669</v>
      </c>
      <c r="I60" s="188" t="s">
        <v>345</v>
      </c>
      <c r="J60" s="189"/>
      <c r="K60" s="443"/>
    </row>
    <row r="61" spans="1:11" ht="20.45" hidden="1" customHeight="1">
      <c r="A61" s="461"/>
      <c r="B61" s="437"/>
      <c r="C61" s="252" t="s">
        <v>65</v>
      </c>
      <c r="D61" s="254" t="s">
        <v>75</v>
      </c>
      <c r="E61" s="252" t="s">
        <v>60</v>
      </c>
      <c r="F61" s="254" t="s">
        <v>19</v>
      </c>
      <c r="G61" s="229">
        <v>44728</v>
      </c>
      <c r="H61" s="188">
        <v>0.41666666666666669</v>
      </c>
      <c r="I61" s="188" t="s">
        <v>346</v>
      </c>
      <c r="J61" s="189"/>
      <c r="K61" s="443"/>
    </row>
    <row r="62" spans="1:11" ht="20.45" customHeight="1">
      <c r="A62" s="461"/>
      <c r="B62" s="437"/>
      <c r="C62" s="252" t="s">
        <v>65</v>
      </c>
      <c r="D62" s="320" t="s">
        <v>8</v>
      </c>
      <c r="E62" s="321" t="s">
        <v>60</v>
      </c>
      <c r="F62" s="320" t="s">
        <v>19</v>
      </c>
      <c r="G62" s="229">
        <v>44729</v>
      </c>
      <c r="H62" s="188">
        <v>0.41666666666666669</v>
      </c>
      <c r="I62" s="188" t="s">
        <v>345</v>
      </c>
      <c r="J62" s="189"/>
      <c r="K62" s="443"/>
    </row>
    <row r="63" spans="1:11" ht="20.45" customHeight="1" thickBot="1">
      <c r="A63" s="461"/>
      <c r="B63" s="438"/>
      <c r="C63" s="253" t="s">
        <v>65</v>
      </c>
      <c r="D63" s="358" t="s">
        <v>75</v>
      </c>
      <c r="E63" s="359" t="s">
        <v>60</v>
      </c>
      <c r="F63" s="358" t="s">
        <v>13</v>
      </c>
      <c r="G63" s="230">
        <v>44729</v>
      </c>
      <c r="H63" s="190">
        <v>0.41666666666666669</v>
      </c>
      <c r="I63" s="190" t="s">
        <v>346</v>
      </c>
      <c r="J63" s="191"/>
      <c r="K63" s="444"/>
    </row>
    <row r="64" spans="1:11" ht="20.45" hidden="1" customHeight="1">
      <c r="A64" s="457" t="s">
        <v>67</v>
      </c>
      <c r="B64" s="430" t="s">
        <v>32</v>
      </c>
      <c r="C64" s="248" t="s">
        <v>64</v>
      </c>
      <c r="D64" s="256" t="s">
        <v>4</v>
      </c>
      <c r="E64" s="248" t="s">
        <v>60</v>
      </c>
      <c r="F64" s="257" t="s">
        <v>20</v>
      </c>
      <c r="G64" s="225">
        <v>44726</v>
      </c>
      <c r="H64" s="231">
        <v>0.41666666666666669</v>
      </c>
      <c r="I64" s="192" t="s">
        <v>348</v>
      </c>
      <c r="J64" s="193"/>
      <c r="K64" s="427" t="s">
        <v>4</v>
      </c>
    </row>
    <row r="65" spans="1:11" ht="20.45" hidden="1" customHeight="1">
      <c r="A65" s="458"/>
      <c r="B65" s="431"/>
      <c r="C65" s="249" t="s">
        <v>64</v>
      </c>
      <c r="D65" s="304" t="s">
        <v>393</v>
      </c>
      <c r="E65" s="305" t="s">
        <v>60</v>
      </c>
      <c r="F65" s="308" t="s">
        <v>20</v>
      </c>
      <c r="G65" s="226">
        <v>44727</v>
      </c>
      <c r="H65" s="232">
        <v>0.41666666666666669</v>
      </c>
      <c r="I65" s="194" t="s">
        <v>348</v>
      </c>
      <c r="J65" s="195"/>
      <c r="K65" s="428"/>
    </row>
    <row r="66" spans="1:11" ht="20.45" hidden="1" customHeight="1" thickBot="1">
      <c r="A66" s="458"/>
      <c r="B66" s="432"/>
      <c r="C66" s="250" t="s">
        <v>64</v>
      </c>
      <c r="D66" s="259" t="s">
        <v>393</v>
      </c>
      <c r="E66" s="250" t="s">
        <v>60</v>
      </c>
      <c r="F66" s="260" t="s">
        <v>4</v>
      </c>
      <c r="G66" s="227">
        <v>44728</v>
      </c>
      <c r="H66" s="233">
        <v>0.41666666666666669</v>
      </c>
      <c r="I66" s="196" t="s">
        <v>348</v>
      </c>
      <c r="J66" s="197"/>
      <c r="K66" s="429"/>
    </row>
    <row r="67" spans="1:11" ht="20.45" hidden="1" customHeight="1">
      <c r="A67" s="458"/>
      <c r="B67" s="436" t="s">
        <v>32</v>
      </c>
      <c r="C67" s="251" t="s">
        <v>65</v>
      </c>
      <c r="D67" s="261" t="s">
        <v>4</v>
      </c>
      <c r="E67" s="251" t="s">
        <v>60</v>
      </c>
      <c r="F67" s="261" t="s">
        <v>20</v>
      </c>
      <c r="G67" s="228">
        <v>44726</v>
      </c>
      <c r="H67" s="186">
        <v>0.41666666666666669</v>
      </c>
      <c r="I67" s="186" t="s">
        <v>345</v>
      </c>
      <c r="J67" s="187"/>
      <c r="K67" s="424" t="s">
        <v>4</v>
      </c>
    </row>
    <row r="68" spans="1:11" ht="20.45" hidden="1" customHeight="1">
      <c r="A68" s="458"/>
      <c r="B68" s="437"/>
      <c r="C68" s="252" t="s">
        <v>65</v>
      </c>
      <c r="D68" s="320" t="s">
        <v>393</v>
      </c>
      <c r="E68" s="252" t="s">
        <v>60</v>
      </c>
      <c r="F68" s="320" t="s">
        <v>20</v>
      </c>
      <c r="G68" s="229">
        <v>44727</v>
      </c>
      <c r="H68" s="188">
        <v>0.41666666666666669</v>
      </c>
      <c r="I68" s="188" t="s">
        <v>345</v>
      </c>
      <c r="J68" s="189"/>
      <c r="K68" s="425"/>
    </row>
    <row r="69" spans="1:11" ht="20.45" hidden="1" customHeight="1" thickBot="1">
      <c r="A69" s="459"/>
      <c r="B69" s="438"/>
      <c r="C69" s="253" t="s">
        <v>65</v>
      </c>
      <c r="D69" s="255" t="s">
        <v>393</v>
      </c>
      <c r="E69" s="253" t="s">
        <v>60</v>
      </c>
      <c r="F69" s="255" t="s">
        <v>4</v>
      </c>
      <c r="G69" s="230">
        <v>44728</v>
      </c>
      <c r="H69" s="190">
        <v>0.41666666666666669</v>
      </c>
      <c r="I69" s="190" t="s">
        <v>345</v>
      </c>
      <c r="J69" s="191"/>
      <c r="K69" s="426"/>
    </row>
    <row r="70" spans="1:11" ht="42" hidden="1" customHeight="1" thickBot="1">
      <c r="A70" s="457" t="s">
        <v>992</v>
      </c>
      <c r="B70" s="204" t="s">
        <v>987</v>
      </c>
      <c r="C70" s="262" t="s">
        <v>64</v>
      </c>
      <c r="D70" s="263" t="s">
        <v>403</v>
      </c>
      <c r="E70" s="262" t="s">
        <v>60</v>
      </c>
      <c r="F70" s="262" t="s">
        <v>230</v>
      </c>
      <c r="G70" s="234">
        <v>44728</v>
      </c>
      <c r="H70" s="205">
        <v>0.41666666666666669</v>
      </c>
      <c r="I70" s="205" t="s">
        <v>345</v>
      </c>
      <c r="J70" s="206"/>
      <c r="K70" s="246" t="s">
        <v>1009</v>
      </c>
    </row>
    <row r="71" spans="1:11" ht="42" hidden="1" customHeight="1" thickBot="1">
      <c r="A71" s="458"/>
      <c r="B71" s="207" t="s">
        <v>987</v>
      </c>
      <c r="C71" s="264" t="s">
        <v>65</v>
      </c>
      <c r="D71" s="265" t="s">
        <v>403</v>
      </c>
      <c r="E71" s="264" t="s">
        <v>60</v>
      </c>
      <c r="F71" s="264" t="s">
        <v>230</v>
      </c>
      <c r="G71" s="235">
        <v>44728</v>
      </c>
      <c r="H71" s="208">
        <v>0.41666666666666669</v>
      </c>
      <c r="I71" s="208" t="s">
        <v>346</v>
      </c>
      <c r="J71" s="209"/>
      <c r="K71" s="213" t="s">
        <v>1009</v>
      </c>
    </row>
    <row r="72" spans="1:11" ht="42" hidden="1" customHeight="1">
      <c r="A72" s="458"/>
      <c r="B72" s="210" t="s">
        <v>52</v>
      </c>
      <c r="C72" s="266" t="s">
        <v>64</v>
      </c>
      <c r="D72" s="309" t="s">
        <v>14</v>
      </c>
      <c r="E72" s="310" t="s">
        <v>60</v>
      </c>
      <c r="F72" s="311" t="s">
        <v>404</v>
      </c>
      <c r="G72" s="236">
        <v>44727</v>
      </c>
      <c r="H72" s="211">
        <v>0.41666666666666669</v>
      </c>
      <c r="I72" s="211" t="s">
        <v>345</v>
      </c>
      <c r="J72" s="212"/>
      <c r="K72" s="247" t="s">
        <v>1010</v>
      </c>
    </row>
    <row r="73" spans="1:11" ht="20.45" hidden="1" customHeight="1">
      <c r="A73" s="462" t="s">
        <v>66</v>
      </c>
      <c r="B73" s="430" t="s">
        <v>30</v>
      </c>
      <c r="C73" s="248" t="s">
        <v>64</v>
      </c>
      <c r="D73" s="248" t="s">
        <v>368</v>
      </c>
      <c r="E73" s="248" t="s">
        <v>60</v>
      </c>
      <c r="F73" s="248" t="s">
        <v>86</v>
      </c>
      <c r="G73" s="225">
        <v>44725</v>
      </c>
      <c r="H73" s="198">
        <v>0.41666666666666669</v>
      </c>
      <c r="I73" s="198" t="s">
        <v>345</v>
      </c>
      <c r="J73" s="199"/>
      <c r="K73" s="433" t="s">
        <v>998</v>
      </c>
    </row>
    <row r="74" spans="1:11" ht="20.45" hidden="1" customHeight="1">
      <c r="A74" s="463"/>
      <c r="B74" s="431"/>
      <c r="C74" s="249" t="s">
        <v>64</v>
      </c>
      <c r="D74" s="249" t="s">
        <v>366</v>
      </c>
      <c r="E74" s="249" t="s">
        <v>60</v>
      </c>
      <c r="F74" s="249" t="s">
        <v>370</v>
      </c>
      <c r="G74" s="226">
        <v>44725</v>
      </c>
      <c r="H74" s="200">
        <v>0.41666666666666669</v>
      </c>
      <c r="I74" s="200" t="s">
        <v>346</v>
      </c>
      <c r="J74" s="201"/>
      <c r="K74" s="434"/>
    </row>
    <row r="75" spans="1:11" ht="20.45" hidden="1" customHeight="1" thickBot="1">
      <c r="A75" s="463"/>
      <c r="B75" s="431"/>
      <c r="C75" s="249" t="s">
        <v>64</v>
      </c>
      <c r="D75" s="249" t="s">
        <v>367</v>
      </c>
      <c r="E75" s="249" t="s">
        <v>60</v>
      </c>
      <c r="F75" s="249" t="s">
        <v>369</v>
      </c>
      <c r="G75" s="226">
        <v>44725</v>
      </c>
      <c r="H75" s="200">
        <v>0.41666666666666669</v>
      </c>
      <c r="I75" s="200" t="s">
        <v>347</v>
      </c>
      <c r="J75" s="201"/>
      <c r="K75" s="434"/>
    </row>
    <row r="76" spans="1:11" ht="20.45" hidden="1" customHeight="1">
      <c r="A76" s="463"/>
      <c r="B76" s="431"/>
      <c r="C76" s="249" t="s">
        <v>64</v>
      </c>
      <c r="D76" s="249" t="s">
        <v>368</v>
      </c>
      <c r="E76" s="249" t="s">
        <v>60</v>
      </c>
      <c r="F76" s="249" t="s">
        <v>370</v>
      </c>
      <c r="G76" s="226">
        <v>44726</v>
      </c>
      <c r="H76" s="200">
        <v>0.41666666666666669</v>
      </c>
      <c r="I76" s="200" t="s">
        <v>345</v>
      </c>
      <c r="J76" s="201"/>
      <c r="K76" s="434"/>
    </row>
    <row r="77" spans="1:11" ht="20.45" hidden="1" customHeight="1">
      <c r="A77" s="463"/>
      <c r="B77" s="431"/>
      <c r="C77" s="249" t="s">
        <v>64</v>
      </c>
      <c r="D77" s="249" t="s">
        <v>86</v>
      </c>
      <c r="E77" s="249" t="s">
        <v>60</v>
      </c>
      <c r="F77" s="249" t="s">
        <v>369</v>
      </c>
      <c r="G77" s="226">
        <v>44726</v>
      </c>
      <c r="H77" s="200">
        <v>0.41666666666666669</v>
      </c>
      <c r="I77" s="200" t="s">
        <v>346</v>
      </c>
      <c r="J77" s="201"/>
      <c r="K77" s="434"/>
    </row>
    <row r="78" spans="1:11" ht="20.45" hidden="1" customHeight="1">
      <c r="A78" s="463"/>
      <c r="B78" s="431"/>
      <c r="C78" s="249" t="s">
        <v>64</v>
      </c>
      <c r="D78" s="249" t="s">
        <v>366</v>
      </c>
      <c r="E78" s="249" t="s">
        <v>60</v>
      </c>
      <c r="F78" s="249" t="s">
        <v>367</v>
      </c>
      <c r="G78" s="226">
        <v>44726</v>
      </c>
      <c r="H78" s="200">
        <v>0.41666666666666669</v>
      </c>
      <c r="I78" s="200" t="s">
        <v>347</v>
      </c>
      <c r="J78" s="201"/>
      <c r="K78" s="434"/>
    </row>
    <row r="79" spans="1:11" ht="20.45" hidden="1" customHeight="1">
      <c r="A79" s="463"/>
      <c r="B79" s="431"/>
      <c r="C79" s="249" t="s">
        <v>64</v>
      </c>
      <c r="D79" s="305" t="s">
        <v>368</v>
      </c>
      <c r="E79" s="305" t="s">
        <v>60</v>
      </c>
      <c r="F79" s="305" t="s">
        <v>369</v>
      </c>
      <c r="G79" s="226">
        <v>44727</v>
      </c>
      <c r="H79" s="200">
        <v>0.41666666666666669</v>
      </c>
      <c r="I79" s="200" t="s">
        <v>345</v>
      </c>
      <c r="J79" s="201"/>
      <c r="K79" s="434"/>
    </row>
    <row r="80" spans="1:11" ht="20.45" hidden="1" customHeight="1">
      <c r="A80" s="463"/>
      <c r="B80" s="431"/>
      <c r="C80" s="249" t="s">
        <v>64</v>
      </c>
      <c r="D80" s="305" t="s">
        <v>370</v>
      </c>
      <c r="E80" s="305" t="s">
        <v>60</v>
      </c>
      <c r="F80" s="305" t="s">
        <v>367</v>
      </c>
      <c r="G80" s="226">
        <v>44727</v>
      </c>
      <c r="H80" s="200">
        <v>0.41666666666666669</v>
      </c>
      <c r="I80" s="200" t="s">
        <v>346</v>
      </c>
      <c r="J80" s="201"/>
      <c r="K80" s="434"/>
    </row>
    <row r="81" spans="1:11" ht="20.45" hidden="1" customHeight="1">
      <c r="A81" s="463"/>
      <c r="B81" s="431"/>
      <c r="C81" s="249" t="s">
        <v>64</v>
      </c>
      <c r="D81" s="305" t="s">
        <v>86</v>
      </c>
      <c r="E81" s="305" t="s">
        <v>60</v>
      </c>
      <c r="F81" s="305" t="s">
        <v>366</v>
      </c>
      <c r="G81" s="226">
        <v>44727</v>
      </c>
      <c r="H81" s="200">
        <v>0.41666666666666669</v>
      </c>
      <c r="I81" s="200" t="s">
        <v>347</v>
      </c>
      <c r="J81" s="201"/>
      <c r="K81" s="434"/>
    </row>
    <row r="82" spans="1:11" ht="20.45" hidden="1" customHeight="1">
      <c r="A82" s="463"/>
      <c r="B82" s="431"/>
      <c r="C82" s="249" t="s">
        <v>64</v>
      </c>
      <c r="D82" s="249" t="s">
        <v>368</v>
      </c>
      <c r="E82" s="249" t="s">
        <v>60</v>
      </c>
      <c r="F82" s="249" t="s">
        <v>367</v>
      </c>
      <c r="G82" s="226">
        <v>44728</v>
      </c>
      <c r="H82" s="200">
        <v>0.41666666666666669</v>
      </c>
      <c r="I82" s="200" t="s">
        <v>345</v>
      </c>
      <c r="J82" s="201"/>
      <c r="K82" s="434"/>
    </row>
    <row r="83" spans="1:11" ht="20.45" hidden="1" customHeight="1">
      <c r="A83" s="463"/>
      <c r="B83" s="431"/>
      <c r="C83" s="249" t="s">
        <v>64</v>
      </c>
      <c r="D83" s="249" t="s">
        <v>369</v>
      </c>
      <c r="E83" s="249" t="s">
        <v>60</v>
      </c>
      <c r="F83" s="249" t="s">
        <v>366</v>
      </c>
      <c r="G83" s="226">
        <v>44728</v>
      </c>
      <c r="H83" s="200">
        <v>0.41666666666666669</v>
      </c>
      <c r="I83" s="200" t="s">
        <v>346</v>
      </c>
      <c r="J83" s="201"/>
      <c r="K83" s="434"/>
    </row>
    <row r="84" spans="1:11" ht="20.45" hidden="1" customHeight="1">
      <c r="A84" s="463"/>
      <c r="B84" s="431"/>
      <c r="C84" s="249" t="s">
        <v>64</v>
      </c>
      <c r="D84" s="249" t="s">
        <v>370</v>
      </c>
      <c r="E84" s="249" t="s">
        <v>60</v>
      </c>
      <c r="F84" s="249" t="s">
        <v>86</v>
      </c>
      <c r="G84" s="226">
        <v>44728</v>
      </c>
      <c r="H84" s="200">
        <v>0.41666666666666669</v>
      </c>
      <c r="I84" s="200" t="s">
        <v>347</v>
      </c>
      <c r="J84" s="201"/>
      <c r="K84" s="434"/>
    </row>
    <row r="85" spans="1:11" ht="20.45" hidden="1" customHeight="1">
      <c r="A85" s="463"/>
      <c r="B85" s="431"/>
      <c r="C85" s="249" t="s">
        <v>64</v>
      </c>
      <c r="D85" s="305" t="s">
        <v>368</v>
      </c>
      <c r="E85" s="305" t="s">
        <v>60</v>
      </c>
      <c r="F85" s="305" t="s">
        <v>366</v>
      </c>
      <c r="G85" s="226">
        <v>44729</v>
      </c>
      <c r="H85" s="200">
        <v>0.41666666666666669</v>
      </c>
      <c r="I85" s="200" t="s">
        <v>345</v>
      </c>
      <c r="J85" s="201"/>
      <c r="K85" s="434"/>
    </row>
    <row r="86" spans="1:11" ht="20.45" hidden="1" customHeight="1">
      <c r="A86" s="463"/>
      <c r="B86" s="431"/>
      <c r="C86" s="249" t="s">
        <v>64</v>
      </c>
      <c r="D86" s="305" t="s">
        <v>367</v>
      </c>
      <c r="E86" s="305" t="s">
        <v>60</v>
      </c>
      <c r="F86" s="305" t="s">
        <v>86</v>
      </c>
      <c r="G86" s="226">
        <v>44729</v>
      </c>
      <c r="H86" s="200">
        <v>0.41666666666666669</v>
      </c>
      <c r="I86" s="200" t="s">
        <v>346</v>
      </c>
      <c r="J86" s="201"/>
      <c r="K86" s="434"/>
    </row>
    <row r="87" spans="1:11" ht="20.45" hidden="1" customHeight="1" thickBot="1">
      <c r="A87" s="463"/>
      <c r="B87" s="432"/>
      <c r="C87" s="250" t="s">
        <v>64</v>
      </c>
      <c r="D87" s="307" t="s">
        <v>369</v>
      </c>
      <c r="E87" s="307" t="s">
        <v>60</v>
      </c>
      <c r="F87" s="307" t="s">
        <v>370</v>
      </c>
      <c r="G87" s="227">
        <v>44729</v>
      </c>
      <c r="H87" s="202">
        <v>0.41666666666666669</v>
      </c>
      <c r="I87" s="202" t="s">
        <v>347</v>
      </c>
      <c r="J87" s="203"/>
      <c r="K87" s="435"/>
    </row>
    <row r="88" spans="1:11" ht="20.45" hidden="1" customHeight="1">
      <c r="A88" s="463"/>
      <c r="B88" s="436" t="s">
        <v>30</v>
      </c>
      <c r="C88" s="251" t="s">
        <v>65</v>
      </c>
      <c r="D88" s="251" t="s">
        <v>368</v>
      </c>
      <c r="E88" s="251" t="s">
        <v>60</v>
      </c>
      <c r="F88" s="251" t="s">
        <v>86</v>
      </c>
      <c r="G88" s="228">
        <v>44725</v>
      </c>
      <c r="H88" s="186">
        <v>0.41666666666666669</v>
      </c>
      <c r="I88" s="186" t="s">
        <v>348</v>
      </c>
      <c r="J88" s="187"/>
      <c r="K88" s="424" t="s">
        <v>998</v>
      </c>
    </row>
    <row r="89" spans="1:11" ht="20.45" hidden="1" customHeight="1">
      <c r="A89" s="463"/>
      <c r="B89" s="437"/>
      <c r="C89" s="252" t="s">
        <v>65</v>
      </c>
      <c r="D89" s="252" t="s">
        <v>366</v>
      </c>
      <c r="E89" s="252" t="s">
        <v>60</v>
      </c>
      <c r="F89" s="252" t="s">
        <v>370</v>
      </c>
      <c r="G89" s="229">
        <v>44725</v>
      </c>
      <c r="H89" s="188">
        <v>0.54166666666666663</v>
      </c>
      <c r="I89" s="188" t="s">
        <v>345</v>
      </c>
      <c r="J89" s="189"/>
      <c r="K89" s="425"/>
    </row>
    <row r="90" spans="1:11" ht="20.45" hidden="1" customHeight="1" thickBot="1">
      <c r="A90" s="463"/>
      <c r="B90" s="437"/>
      <c r="C90" s="252" t="s">
        <v>65</v>
      </c>
      <c r="D90" s="252" t="s">
        <v>367</v>
      </c>
      <c r="E90" s="252" t="s">
        <v>60</v>
      </c>
      <c r="F90" s="252" t="s">
        <v>369</v>
      </c>
      <c r="G90" s="229">
        <v>44725</v>
      </c>
      <c r="H90" s="188">
        <v>0.54166666666666663</v>
      </c>
      <c r="I90" s="188" t="s">
        <v>346</v>
      </c>
      <c r="J90" s="189"/>
      <c r="K90" s="425"/>
    </row>
    <row r="91" spans="1:11" ht="20.45" hidden="1" customHeight="1">
      <c r="A91" s="463"/>
      <c r="B91" s="437"/>
      <c r="C91" s="252" t="s">
        <v>65</v>
      </c>
      <c r="D91" s="252" t="s">
        <v>368</v>
      </c>
      <c r="E91" s="252" t="s">
        <v>60</v>
      </c>
      <c r="F91" s="252" t="s">
        <v>370</v>
      </c>
      <c r="G91" s="229">
        <v>44726</v>
      </c>
      <c r="H91" s="188">
        <v>0.41666666666666669</v>
      </c>
      <c r="I91" s="188" t="s">
        <v>348</v>
      </c>
      <c r="J91" s="189"/>
      <c r="K91" s="425"/>
    </row>
    <row r="92" spans="1:11" ht="20.45" hidden="1" customHeight="1">
      <c r="A92" s="463"/>
      <c r="B92" s="437"/>
      <c r="C92" s="252" t="s">
        <v>65</v>
      </c>
      <c r="D92" s="252" t="s">
        <v>86</v>
      </c>
      <c r="E92" s="252" t="s">
        <v>60</v>
      </c>
      <c r="F92" s="252" t="s">
        <v>369</v>
      </c>
      <c r="G92" s="229">
        <v>44726</v>
      </c>
      <c r="H92" s="188">
        <v>0.54166666666666663</v>
      </c>
      <c r="I92" s="188" t="s">
        <v>345</v>
      </c>
      <c r="J92" s="189"/>
      <c r="K92" s="425"/>
    </row>
    <row r="93" spans="1:11" ht="20.45" hidden="1" customHeight="1" thickBot="1">
      <c r="A93" s="463"/>
      <c r="B93" s="437"/>
      <c r="C93" s="252" t="s">
        <v>65</v>
      </c>
      <c r="D93" s="252" t="s">
        <v>366</v>
      </c>
      <c r="E93" s="252" t="s">
        <v>60</v>
      </c>
      <c r="F93" s="252" t="s">
        <v>367</v>
      </c>
      <c r="G93" s="229">
        <v>44726</v>
      </c>
      <c r="H93" s="188">
        <v>0.54166666666666663</v>
      </c>
      <c r="I93" s="188" t="s">
        <v>346</v>
      </c>
      <c r="J93" s="189"/>
      <c r="K93" s="425"/>
    </row>
    <row r="94" spans="1:11" ht="20.45" hidden="1" customHeight="1">
      <c r="A94" s="463"/>
      <c r="B94" s="437"/>
      <c r="C94" s="252" t="s">
        <v>65</v>
      </c>
      <c r="D94" s="321" t="s">
        <v>368</v>
      </c>
      <c r="E94" s="252" t="s">
        <v>60</v>
      </c>
      <c r="F94" s="321" t="s">
        <v>369</v>
      </c>
      <c r="G94" s="229">
        <v>44727</v>
      </c>
      <c r="H94" s="188">
        <v>0.41666666666666669</v>
      </c>
      <c r="I94" s="188" t="s">
        <v>348</v>
      </c>
      <c r="J94" s="189"/>
      <c r="K94" s="425"/>
    </row>
    <row r="95" spans="1:11" ht="20.45" hidden="1" customHeight="1">
      <c r="A95" s="463"/>
      <c r="B95" s="437"/>
      <c r="C95" s="252" t="s">
        <v>65</v>
      </c>
      <c r="D95" s="321" t="s">
        <v>370</v>
      </c>
      <c r="E95" s="252" t="s">
        <v>60</v>
      </c>
      <c r="F95" s="321" t="s">
        <v>367</v>
      </c>
      <c r="G95" s="229">
        <v>44727</v>
      </c>
      <c r="H95" s="188">
        <v>0.54166666666666663</v>
      </c>
      <c r="I95" s="188" t="s">
        <v>345</v>
      </c>
      <c r="J95" s="189"/>
      <c r="K95" s="425"/>
    </row>
    <row r="96" spans="1:11" ht="20.45" hidden="1" customHeight="1">
      <c r="A96" s="463"/>
      <c r="B96" s="437"/>
      <c r="C96" s="252" t="s">
        <v>65</v>
      </c>
      <c r="D96" s="321" t="s">
        <v>86</v>
      </c>
      <c r="E96" s="252" t="s">
        <v>60</v>
      </c>
      <c r="F96" s="321" t="s">
        <v>366</v>
      </c>
      <c r="G96" s="229">
        <v>44727</v>
      </c>
      <c r="H96" s="188">
        <v>0.54166666666666663</v>
      </c>
      <c r="I96" s="188" t="s">
        <v>346</v>
      </c>
      <c r="J96" s="189"/>
      <c r="K96" s="425"/>
    </row>
    <row r="97" spans="1:11" ht="20.45" hidden="1" customHeight="1">
      <c r="A97" s="463"/>
      <c r="B97" s="437"/>
      <c r="C97" s="252" t="s">
        <v>65</v>
      </c>
      <c r="D97" s="252" t="s">
        <v>368</v>
      </c>
      <c r="E97" s="252" t="s">
        <v>60</v>
      </c>
      <c r="F97" s="252" t="s">
        <v>367</v>
      </c>
      <c r="G97" s="229">
        <v>44728</v>
      </c>
      <c r="H97" s="188">
        <v>0.41666666666666669</v>
      </c>
      <c r="I97" s="188" t="s">
        <v>348</v>
      </c>
      <c r="J97" s="189"/>
      <c r="K97" s="425"/>
    </row>
    <row r="98" spans="1:11" ht="20.45" hidden="1" customHeight="1">
      <c r="A98" s="463"/>
      <c r="B98" s="437"/>
      <c r="C98" s="252" t="s">
        <v>65</v>
      </c>
      <c r="D98" s="252" t="s">
        <v>369</v>
      </c>
      <c r="E98" s="252" t="s">
        <v>60</v>
      </c>
      <c r="F98" s="252" t="s">
        <v>366</v>
      </c>
      <c r="G98" s="229">
        <v>44728</v>
      </c>
      <c r="H98" s="188">
        <v>0.54166666666666663</v>
      </c>
      <c r="I98" s="188" t="s">
        <v>345</v>
      </c>
      <c r="J98" s="189"/>
      <c r="K98" s="425"/>
    </row>
    <row r="99" spans="1:11" ht="20.45" hidden="1" customHeight="1">
      <c r="A99" s="463"/>
      <c r="B99" s="437"/>
      <c r="C99" s="252" t="s">
        <v>65</v>
      </c>
      <c r="D99" s="252" t="s">
        <v>370</v>
      </c>
      <c r="E99" s="252" t="s">
        <v>60</v>
      </c>
      <c r="F99" s="252" t="s">
        <v>86</v>
      </c>
      <c r="G99" s="229">
        <v>44728</v>
      </c>
      <c r="H99" s="188">
        <v>0.54166666666666663</v>
      </c>
      <c r="I99" s="188" t="s">
        <v>346</v>
      </c>
      <c r="J99" s="189"/>
      <c r="K99" s="425"/>
    </row>
    <row r="100" spans="1:11" ht="20.45" customHeight="1">
      <c r="A100" s="463"/>
      <c r="B100" s="437"/>
      <c r="C100" s="252" t="s">
        <v>65</v>
      </c>
      <c r="D100" s="321" t="s">
        <v>368</v>
      </c>
      <c r="E100" s="321" t="s">
        <v>60</v>
      </c>
      <c r="F100" s="321" t="s">
        <v>366</v>
      </c>
      <c r="G100" s="229">
        <v>44729</v>
      </c>
      <c r="H100" s="188">
        <v>0.41666666666666669</v>
      </c>
      <c r="I100" s="188" t="s">
        <v>348</v>
      </c>
      <c r="J100" s="189"/>
      <c r="K100" s="425"/>
    </row>
    <row r="101" spans="1:11" ht="20.45" customHeight="1">
      <c r="A101" s="463"/>
      <c r="B101" s="437"/>
      <c r="C101" s="252" t="s">
        <v>65</v>
      </c>
      <c r="D101" s="321" t="s">
        <v>367</v>
      </c>
      <c r="E101" s="321" t="s">
        <v>60</v>
      </c>
      <c r="F101" s="321" t="s">
        <v>86</v>
      </c>
      <c r="G101" s="229">
        <v>44729</v>
      </c>
      <c r="H101" s="188">
        <v>0.54166666666666663</v>
      </c>
      <c r="I101" s="188" t="s">
        <v>345</v>
      </c>
      <c r="J101" s="189"/>
      <c r="K101" s="425"/>
    </row>
    <row r="102" spans="1:11" ht="20.45" customHeight="1" thickBot="1">
      <c r="A102" s="463"/>
      <c r="B102" s="438"/>
      <c r="C102" s="253" t="s">
        <v>65</v>
      </c>
      <c r="D102" s="359" t="s">
        <v>369</v>
      </c>
      <c r="E102" s="359" t="s">
        <v>60</v>
      </c>
      <c r="F102" s="359" t="s">
        <v>370</v>
      </c>
      <c r="G102" s="230">
        <v>44729</v>
      </c>
      <c r="H102" s="190">
        <v>0.54166666666666663</v>
      </c>
      <c r="I102" s="190" t="s">
        <v>346</v>
      </c>
      <c r="J102" s="191"/>
      <c r="K102" s="426"/>
    </row>
    <row r="103" spans="1:11" ht="20.45" hidden="1" customHeight="1">
      <c r="A103" s="463"/>
      <c r="B103" s="430" t="s">
        <v>31</v>
      </c>
      <c r="C103" s="248" t="s">
        <v>64</v>
      </c>
      <c r="D103" s="248" t="s">
        <v>88</v>
      </c>
      <c r="E103" s="248" t="s">
        <v>60</v>
      </c>
      <c r="F103" s="248" t="s">
        <v>360</v>
      </c>
      <c r="G103" s="237">
        <v>44726</v>
      </c>
      <c r="H103" s="192">
        <v>0.41666666666666669</v>
      </c>
      <c r="I103" s="192" t="s">
        <v>345</v>
      </c>
      <c r="J103" s="193"/>
      <c r="K103" s="427" t="s">
        <v>999</v>
      </c>
    </row>
    <row r="104" spans="1:11" ht="20.45" hidden="1" customHeight="1">
      <c r="A104" s="463"/>
      <c r="B104" s="431"/>
      <c r="C104" s="249" t="s">
        <v>64</v>
      </c>
      <c r="D104" s="249" t="s">
        <v>99</v>
      </c>
      <c r="E104" s="249" t="s">
        <v>60</v>
      </c>
      <c r="F104" s="249" t="s">
        <v>1</v>
      </c>
      <c r="G104" s="238">
        <v>44726</v>
      </c>
      <c r="H104" s="194">
        <v>0.41666666666666669</v>
      </c>
      <c r="I104" s="194" t="s">
        <v>346</v>
      </c>
      <c r="J104" s="195"/>
      <c r="K104" s="428"/>
    </row>
    <row r="105" spans="1:11" ht="20.45" hidden="1" customHeight="1">
      <c r="A105" s="463"/>
      <c r="B105" s="431"/>
      <c r="C105" s="249" t="s">
        <v>64</v>
      </c>
      <c r="D105" s="305" t="s">
        <v>88</v>
      </c>
      <c r="E105" s="305" t="s">
        <v>60</v>
      </c>
      <c r="F105" s="305" t="s">
        <v>1</v>
      </c>
      <c r="G105" s="238">
        <v>44727</v>
      </c>
      <c r="H105" s="194">
        <v>0.41666666666666669</v>
      </c>
      <c r="I105" s="194" t="s">
        <v>345</v>
      </c>
      <c r="J105" s="195"/>
      <c r="K105" s="428"/>
    </row>
    <row r="106" spans="1:11" ht="20.45" hidden="1" customHeight="1">
      <c r="A106" s="463"/>
      <c r="B106" s="431"/>
      <c r="C106" s="249" t="s">
        <v>64</v>
      </c>
      <c r="D106" s="305" t="s">
        <v>99</v>
      </c>
      <c r="E106" s="305" t="s">
        <v>60</v>
      </c>
      <c r="F106" s="305" t="s">
        <v>360</v>
      </c>
      <c r="G106" s="238">
        <v>44727</v>
      </c>
      <c r="H106" s="194">
        <v>0.41666666666666669</v>
      </c>
      <c r="I106" s="194" t="s">
        <v>346</v>
      </c>
      <c r="J106" s="195"/>
      <c r="K106" s="428"/>
    </row>
    <row r="107" spans="1:11" ht="20.45" hidden="1" customHeight="1">
      <c r="A107" s="463"/>
      <c r="B107" s="431"/>
      <c r="C107" s="249" t="s">
        <v>64</v>
      </c>
      <c r="D107" s="249" t="s">
        <v>88</v>
      </c>
      <c r="E107" s="249" t="s">
        <v>60</v>
      </c>
      <c r="F107" s="249" t="s">
        <v>99</v>
      </c>
      <c r="G107" s="238">
        <v>44728</v>
      </c>
      <c r="H107" s="194">
        <v>0.41666666666666669</v>
      </c>
      <c r="I107" s="194" t="s">
        <v>345</v>
      </c>
      <c r="J107" s="195"/>
      <c r="K107" s="428"/>
    </row>
    <row r="108" spans="1:11" ht="20.45" hidden="1" customHeight="1" thickBot="1">
      <c r="A108" s="463"/>
      <c r="B108" s="432"/>
      <c r="C108" s="250" t="s">
        <v>64</v>
      </c>
      <c r="D108" s="250" t="s">
        <v>1</v>
      </c>
      <c r="E108" s="250" t="s">
        <v>60</v>
      </c>
      <c r="F108" s="250" t="s">
        <v>360</v>
      </c>
      <c r="G108" s="239">
        <v>44728</v>
      </c>
      <c r="H108" s="196">
        <v>0.41666666666666669</v>
      </c>
      <c r="I108" s="196" t="s">
        <v>346</v>
      </c>
      <c r="J108" s="197"/>
      <c r="K108" s="429"/>
    </row>
    <row r="109" spans="1:11" ht="20.45" hidden="1" customHeight="1">
      <c r="A109" s="463"/>
      <c r="B109" s="436" t="s">
        <v>31</v>
      </c>
      <c r="C109" s="251" t="s">
        <v>65</v>
      </c>
      <c r="D109" s="251" t="s">
        <v>88</v>
      </c>
      <c r="E109" s="251" t="s">
        <v>60</v>
      </c>
      <c r="F109" s="251" t="s">
        <v>1</v>
      </c>
      <c r="G109" s="228">
        <v>44726</v>
      </c>
      <c r="H109" s="186">
        <v>0.41666666666666669</v>
      </c>
      <c r="I109" s="186" t="s">
        <v>347</v>
      </c>
      <c r="J109" s="187"/>
      <c r="K109" s="424" t="s">
        <v>999</v>
      </c>
    </row>
    <row r="110" spans="1:11" ht="20.45" hidden="1" customHeight="1">
      <c r="A110" s="463"/>
      <c r="B110" s="437"/>
      <c r="C110" s="252" t="s">
        <v>65</v>
      </c>
      <c r="D110" s="252" t="s">
        <v>360</v>
      </c>
      <c r="E110" s="252" t="s">
        <v>60</v>
      </c>
      <c r="F110" s="252" t="s">
        <v>99</v>
      </c>
      <c r="G110" s="229">
        <v>44726</v>
      </c>
      <c r="H110" s="188">
        <v>0.41666666666666669</v>
      </c>
      <c r="I110" s="188" t="s">
        <v>348</v>
      </c>
      <c r="J110" s="189"/>
      <c r="K110" s="425"/>
    </row>
    <row r="111" spans="1:11" ht="20.45" hidden="1" customHeight="1">
      <c r="A111" s="463"/>
      <c r="B111" s="437"/>
      <c r="C111" s="252" t="s">
        <v>65</v>
      </c>
      <c r="D111" s="321" t="s">
        <v>88</v>
      </c>
      <c r="E111" s="252" t="s">
        <v>60</v>
      </c>
      <c r="F111" s="321" t="s">
        <v>99</v>
      </c>
      <c r="G111" s="229">
        <v>44727</v>
      </c>
      <c r="H111" s="188">
        <v>0.41666666666666669</v>
      </c>
      <c r="I111" s="188" t="s">
        <v>347</v>
      </c>
      <c r="J111" s="189"/>
      <c r="K111" s="425"/>
    </row>
    <row r="112" spans="1:11" ht="20.45" hidden="1" customHeight="1">
      <c r="A112" s="463"/>
      <c r="B112" s="437"/>
      <c r="C112" s="252" t="s">
        <v>65</v>
      </c>
      <c r="D112" s="321" t="s">
        <v>360</v>
      </c>
      <c r="E112" s="252" t="s">
        <v>60</v>
      </c>
      <c r="F112" s="321" t="s">
        <v>1</v>
      </c>
      <c r="G112" s="229">
        <v>44727</v>
      </c>
      <c r="H112" s="188">
        <v>0.41666666666666669</v>
      </c>
      <c r="I112" s="188" t="s">
        <v>348</v>
      </c>
      <c r="J112" s="189"/>
      <c r="K112" s="425"/>
    </row>
    <row r="113" spans="1:11" ht="20.45" hidden="1" customHeight="1">
      <c r="A113" s="463"/>
      <c r="B113" s="437"/>
      <c r="C113" s="252" t="s">
        <v>65</v>
      </c>
      <c r="D113" s="252" t="s">
        <v>88</v>
      </c>
      <c r="E113" s="252" t="s">
        <v>60</v>
      </c>
      <c r="F113" s="252" t="s">
        <v>360</v>
      </c>
      <c r="G113" s="229">
        <v>44728</v>
      </c>
      <c r="H113" s="188">
        <v>0.41666666666666669</v>
      </c>
      <c r="I113" s="188" t="s">
        <v>347</v>
      </c>
      <c r="J113" s="189"/>
      <c r="K113" s="425"/>
    </row>
    <row r="114" spans="1:11" ht="20.45" hidden="1" customHeight="1" thickBot="1">
      <c r="A114" s="463"/>
      <c r="B114" s="438"/>
      <c r="C114" s="253" t="s">
        <v>65</v>
      </c>
      <c r="D114" s="253" t="s">
        <v>99</v>
      </c>
      <c r="E114" s="253" t="s">
        <v>60</v>
      </c>
      <c r="F114" s="253" t="s">
        <v>1</v>
      </c>
      <c r="G114" s="230">
        <v>44728</v>
      </c>
      <c r="H114" s="190">
        <v>0.41666666666666669</v>
      </c>
      <c r="I114" s="190" t="s">
        <v>348</v>
      </c>
      <c r="J114" s="191"/>
      <c r="K114" s="426"/>
    </row>
    <row r="115" spans="1:11" ht="20.45" hidden="1" customHeight="1">
      <c r="A115" s="463"/>
      <c r="B115" s="430" t="s">
        <v>36</v>
      </c>
      <c r="C115" s="248" t="s">
        <v>64</v>
      </c>
      <c r="D115" s="248" t="s">
        <v>6</v>
      </c>
      <c r="E115" s="248" t="s">
        <v>60</v>
      </c>
      <c r="F115" s="248" t="s">
        <v>356</v>
      </c>
      <c r="G115" s="225">
        <v>44725</v>
      </c>
      <c r="H115" s="198">
        <v>0.41666666666666669</v>
      </c>
      <c r="I115" s="198" t="s">
        <v>345</v>
      </c>
      <c r="J115" s="199"/>
      <c r="K115" s="445" t="s">
        <v>1000</v>
      </c>
    </row>
    <row r="116" spans="1:11" ht="20.45" hidden="1" customHeight="1">
      <c r="A116" s="463"/>
      <c r="B116" s="431"/>
      <c r="C116" s="249" t="s">
        <v>64</v>
      </c>
      <c r="D116" s="249" t="s">
        <v>73</v>
      </c>
      <c r="E116" s="249" t="s">
        <v>60</v>
      </c>
      <c r="F116" s="249" t="s">
        <v>355</v>
      </c>
      <c r="G116" s="226">
        <v>44725</v>
      </c>
      <c r="H116" s="200">
        <v>0.41666666666666669</v>
      </c>
      <c r="I116" s="200" t="s">
        <v>346</v>
      </c>
      <c r="J116" s="201"/>
      <c r="K116" s="446"/>
    </row>
    <row r="117" spans="1:11" ht="20.45" hidden="1" customHeight="1">
      <c r="A117" s="463"/>
      <c r="B117" s="431"/>
      <c r="C117" s="249" t="s">
        <v>64</v>
      </c>
      <c r="D117" s="249" t="s">
        <v>6</v>
      </c>
      <c r="E117" s="249" t="s">
        <v>60</v>
      </c>
      <c r="F117" s="249" t="s">
        <v>355</v>
      </c>
      <c r="G117" s="226">
        <v>44726</v>
      </c>
      <c r="H117" s="200">
        <v>0.41666666666666669</v>
      </c>
      <c r="I117" s="200" t="s">
        <v>345</v>
      </c>
      <c r="J117" s="201"/>
      <c r="K117" s="446"/>
    </row>
    <row r="118" spans="1:11" ht="20.45" hidden="1" customHeight="1">
      <c r="A118" s="463"/>
      <c r="B118" s="431"/>
      <c r="C118" s="249" t="s">
        <v>64</v>
      </c>
      <c r="D118" s="249" t="s">
        <v>73</v>
      </c>
      <c r="E118" s="249" t="s">
        <v>60</v>
      </c>
      <c r="F118" s="249" t="s">
        <v>356</v>
      </c>
      <c r="G118" s="226">
        <v>44726</v>
      </c>
      <c r="H118" s="200">
        <v>0.41666666666666669</v>
      </c>
      <c r="I118" s="200" t="s">
        <v>346</v>
      </c>
      <c r="J118" s="201"/>
      <c r="K118" s="446"/>
    </row>
    <row r="119" spans="1:11" ht="20.45" hidden="1" customHeight="1">
      <c r="A119" s="463"/>
      <c r="B119" s="431"/>
      <c r="C119" s="249" t="s">
        <v>64</v>
      </c>
      <c r="D119" s="305" t="s">
        <v>6</v>
      </c>
      <c r="E119" s="305" t="s">
        <v>60</v>
      </c>
      <c r="F119" s="305" t="s">
        <v>73</v>
      </c>
      <c r="G119" s="226">
        <v>44727</v>
      </c>
      <c r="H119" s="200">
        <v>0.41666666666666669</v>
      </c>
      <c r="I119" s="200" t="s">
        <v>345</v>
      </c>
      <c r="J119" s="201"/>
      <c r="K119" s="446"/>
    </row>
    <row r="120" spans="1:11" ht="20.45" hidden="1" customHeight="1">
      <c r="A120" s="463"/>
      <c r="B120" s="431"/>
      <c r="C120" s="249" t="s">
        <v>64</v>
      </c>
      <c r="D120" s="305" t="s">
        <v>355</v>
      </c>
      <c r="E120" s="305" t="s">
        <v>60</v>
      </c>
      <c r="F120" s="305" t="s">
        <v>356</v>
      </c>
      <c r="G120" s="226">
        <v>44727</v>
      </c>
      <c r="H120" s="200">
        <v>0.41666666666666669</v>
      </c>
      <c r="I120" s="200" t="s">
        <v>346</v>
      </c>
      <c r="J120" s="201"/>
      <c r="K120" s="446"/>
    </row>
    <row r="121" spans="1:11" ht="20.45" hidden="1" customHeight="1">
      <c r="A121" s="463"/>
      <c r="B121" s="431"/>
      <c r="C121" s="249" t="s">
        <v>64</v>
      </c>
      <c r="D121" s="249" t="s">
        <v>358</v>
      </c>
      <c r="E121" s="249" t="s">
        <v>60</v>
      </c>
      <c r="F121" s="249" t="s">
        <v>132</v>
      </c>
      <c r="G121" s="226">
        <v>44725</v>
      </c>
      <c r="H121" s="200">
        <v>0.41666666666666669</v>
      </c>
      <c r="I121" s="200" t="s">
        <v>347</v>
      </c>
      <c r="J121" s="201"/>
      <c r="K121" s="446"/>
    </row>
    <row r="122" spans="1:11" ht="20.45" hidden="1" customHeight="1" thickBot="1">
      <c r="A122" s="463"/>
      <c r="B122" s="431"/>
      <c r="C122" s="249" t="s">
        <v>64</v>
      </c>
      <c r="D122" s="249" t="s">
        <v>359</v>
      </c>
      <c r="E122" s="249" t="s">
        <v>60</v>
      </c>
      <c r="F122" s="249" t="s">
        <v>357</v>
      </c>
      <c r="G122" s="226">
        <v>44725</v>
      </c>
      <c r="H122" s="200">
        <v>0.41666666666666669</v>
      </c>
      <c r="I122" s="200" t="s">
        <v>348</v>
      </c>
      <c r="J122" s="201"/>
      <c r="K122" s="446"/>
    </row>
    <row r="123" spans="1:11" ht="20.45" hidden="1" customHeight="1">
      <c r="A123" s="463"/>
      <c r="B123" s="431"/>
      <c r="C123" s="249" t="s">
        <v>64</v>
      </c>
      <c r="D123" s="249" t="s">
        <v>358</v>
      </c>
      <c r="E123" s="249" t="s">
        <v>60</v>
      </c>
      <c r="F123" s="249" t="s">
        <v>357</v>
      </c>
      <c r="G123" s="226">
        <v>44726</v>
      </c>
      <c r="H123" s="200">
        <v>0.41666666666666669</v>
      </c>
      <c r="I123" s="200" t="s">
        <v>347</v>
      </c>
      <c r="J123" s="201"/>
      <c r="K123" s="446"/>
    </row>
    <row r="124" spans="1:11" ht="20.45" hidden="1" customHeight="1">
      <c r="A124" s="463"/>
      <c r="B124" s="431"/>
      <c r="C124" s="249" t="s">
        <v>64</v>
      </c>
      <c r="D124" s="249" t="s">
        <v>359</v>
      </c>
      <c r="E124" s="249" t="s">
        <v>60</v>
      </c>
      <c r="F124" s="249" t="s">
        <v>132</v>
      </c>
      <c r="G124" s="226">
        <v>44726</v>
      </c>
      <c r="H124" s="200">
        <v>0.41666666666666669</v>
      </c>
      <c r="I124" s="200" t="s">
        <v>348</v>
      </c>
      <c r="J124" s="201"/>
      <c r="K124" s="446"/>
    </row>
    <row r="125" spans="1:11" ht="20.45" hidden="1" customHeight="1">
      <c r="A125" s="463"/>
      <c r="B125" s="431"/>
      <c r="C125" s="249" t="s">
        <v>64</v>
      </c>
      <c r="D125" s="305" t="s">
        <v>358</v>
      </c>
      <c r="E125" s="305" t="s">
        <v>60</v>
      </c>
      <c r="F125" s="305" t="s">
        <v>359</v>
      </c>
      <c r="G125" s="226">
        <v>44727</v>
      </c>
      <c r="H125" s="200">
        <v>0.41666666666666669</v>
      </c>
      <c r="I125" s="200" t="s">
        <v>347</v>
      </c>
      <c r="J125" s="201"/>
      <c r="K125" s="446"/>
    </row>
    <row r="126" spans="1:11" ht="20.45" hidden="1" customHeight="1">
      <c r="A126" s="463"/>
      <c r="B126" s="441"/>
      <c r="C126" s="267" t="s">
        <v>64</v>
      </c>
      <c r="D126" s="312" t="s">
        <v>357</v>
      </c>
      <c r="E126" s="312" t="s">
        <v>60</v>
      </c>
      <c r="F126" s="312" t="s">
        <v>132</v>
      </c>
      <c r="G126" s="240">
        <v>44727</v>
      </c>
      <c r="H126" s="200">
        <v>0.41666666666666669</v>
      </c>
      <c r="I126" s="200" t="s">
        <v>348</v>
      </c>
      <c r="J126" s="218"/>
      <c r="K126" s="448"/>
    </row>
    <row r="127" spans="1:11" ht="20.45" hidden="1" customHeight="1" thickBot="1">
      <c r="A127" s="463"/>
      <c r="B127" s="432"/>
      <c r="C127" s="250" t="s">
        <v>64</v>
      </c>
      <c r="D127" s="267"/>
      <c r="E127" s="267" t="s">
        <v>60</v>
      </c>
      <c r="F127" s="267"/>
      <c r="G127" s="240">
        <v>44728</v>
      </c>
      <c r="H127" s="202">
        <v>0.41666666666666669</v>
      </c>
      <c r="I127" s="202"/>
      <c r="J127" s="203"/>
      <c r="K127" s="447"/>
    </row>
    <row r="128" spans="1:11" ht="20.45" hidden="1" customHeight="1">
      <c r="A128" s="463"/>
      <c r="B128" s="436" t="s">
        <v>36</v>
      </c>
      <c r="C128" s="251" t="s">
        <v>65</v>
      </c>
      <c r="D128" s="261" t="s">
        <v>355</v>
      </c>
      <c r="E128" s="261" t="s">
        <v>60</v>
      </c>
      <c r="F128" s="261" t="s">
        <v>356</v>
      </c>
      <c r="G128" s="228">
        <v>44725</v>
      </c>
      <c r="H128" s="186">
        <v>0.41666666666666669</v>
      </c>
      <c r="I128" s="186" t="s">
        <v>349</v>
      </c>
      <c r="J128" s="187"/>
      <c r="K128" s="424" t="s">
        <v>1000</v>
      </c>
    </row>
    <row r="129" spans="1:11" ht="20.45" hidden="1" customHeight="1">
      <c r="A129" s="463"/>
      <c r="B129" s="437"/>
      <c r="C129" s="252" t="s">
        <v>65</v>
      </c>
      <c r="D129" s="254" t="s">
        <v>358</v>
      </c>
      <c r="E129" s="254" t="s">
        <v>60</v>
      </c>
      <c r="F129" s="254" t="s">
        <v>73</v>
      </c>
      <c r="G129" s="229">
        <v>44725</v>
      </c>
      <c r="H129" s="188">
        <v>0.41666666666666669</v>
      </c>
      <c r="I129" s="188" t="s">
        <v>350</v>
      </c>
      <c r="J129" s="189"/>
      <c r="K129" s="425"/>
    </row>
    <row r="130" spans="1:11" ht="20.45" hidden="1" customHeight="1">
      <c r="A130" s="463"/>
      <c r="B130" s="437"/>
      <c r="C130" s="252" t="s">
        <v>65</v>
      </c>
      <c r="D130" s="254" t="s">
        <v>355</v>
      </c>
      <c r="E130" s="254" t="s">
        <v>60</v>
      </c>
      <c r="F130" s="254" t="s">
        <v>73</v>
      </c>
      <c r="G130" s="229">
        <v>44726</v>
      </c>
      <c r="H130" s="188">
        <v>0.54166666666666663</v>
      </c>
      <c r="I130" s="188" t="s">
        <v>349</v>
      </c>
      <c r="J130" s="189"/>
      <c r="K130" s="425"/>
    </row>
    <row r="131" spans="1:11" ht="20.45" hidden="1" customHeight="1">
      <c r="A131" s="463"/>
      <c r="B131" s="437"/>
      <c r="C131" s="252" t="s">
        <v>65</v>
      </c>
      <c r="D131" s="254" t="s">
        <v>358</v>
      </c>
      <c r="E131" s="254" t="s">
        <v>60</v>
      </c>
      <c r="F131" s="254" t="s">
        <v>356</v>
      </c>
      <c r="G131" s="229">
        <v>44726</v>
      </c>
      <c r="H131" s="188">
        <v>0.54166666666666663</v>
      </c>
      <c r="I131" s="188" t="s">
        <v>350</v>
      </c>
      <c r="J131" s="189"/>
      <c r="K131" s="425"/>
    </row>
    <row r="132" spans="1:11" ht="20.45" hidden="1" customHeight="1">
      <c r="A132" s="463"/>
      <c r="B132" s="437"/>
      <c r="C132" s="252" t="s">
        <v>65</v>
      </c>
      <c r="D132" s="320" t="s">
        <v>355</v>
      </c>
      <c r="E132" s="254" t="s">
        <v>60</v>
      </c>
      <c r="F132" s="320" t="s">
        <v>358</v>
      </c>
      <c r="G132" s="229">
        <v>44727</v>
      </c>
      <c r="H132" s="188">
        <v>0.41666666666666669</v>
      </c>
      <c r="I132" s="188" t="s">
        <v>349</v>
      </c>
      <c r="J132" s="189"/>
      <c r="K132" s="425"/>
    </row>
    <row r="133" spans="1:11" ht="20.45" hidden="1" customHeight="1">
      <c r="A133" s="463"/>
      <c r="B133" s="437"/>
      <c r="C133" s="252" t="s">
        <v>65</v>
      </c>
      <c r="D133" s="320" t="s">
        <v>73</v>
      </c>
      <c r="E133" s="254" t="s">
        <v>60</v>
      </c>
      <c r="F133" s="320" t="s">
        <v>356</v>
      </c>
      <c r="G133" s="229">
        <v>44727</v>
      </c>
      <c r="H133" s="188">
        <v>0.41666666666666669</v>
      </c>
      <c r="I133" s="188" t="s">
        <v>350</v>
      </c>
      <c r="J133" s="189"/>
      <c r="K133" s="425"/>
    </row>
    <row r="134" spans="1:11" ht="20.45" hidden="1" customHeight="1">
      <c r="A134" s="463"/>
      <c r="B134" s="437"/>
      <c r="C134" s="252" t="s">
        <v>65</v>
      </c>
      <c r="D134" s="254" t="s">
        <v>6</v>
      </c>
      <c r="E134" s="254" t="s">
        <v>60</v>
      </c>
      <c r="F134" s="254" t="s">
        <v>132</v>
      </c>
      <c r="G134" s="229">
        <v>44725</v>
      </c>
      <c r="H134" s="188">
        <v>0.54166666666666663</v>
      </c>
      <c r="I134" s="188" t="s">
        <v>349</v>
      </c>
      <c r="J134" s="189"/>
      <c r="K134" s="425"/>
    </row>
    <row r="135" spans="1:11" ht="20.45" hidden="1" customHeight="1" thickBot="1">
      <c r="A135" s="463"/>
      <c r="B135" s="437"/>
      <c r="C135" s="252" t="s">
        <v>65</v>
      </c>
      <c r="D135" s="254" t="s">
        <v>357</v>
      </c>
      <c r="E135" s="254" t="s">
        <v>60</v>
      </c>
      <c r="F135" s="254" t="s">
        <v>359</v>
      </c>
      <c r="G135" s="229">
        <v>44725</v>
      </c>
      <c r="H135" s="188">
        <v>0.54166666666666663</v>
      </c>
      <c r="I135" s="188" t="s">
        <v>350</v>
      </c>
      <c r="J135" s="189"/>
      <c r="K135" s="425"/>
    </row>
    <row r="136" spans="1:11" ht="20.45" hidden="1" customHeight="1">
      <c r="A136" s="463"/>
      <c r="B136" s="437"/>
      <c r="C136" s="252" t="s">
        <v>65</v>
      </c>
      <c r="D136" s="254" t="s">
        <v>6</v>
      </c>
      <c r="E136" s="254" t="s">
        <v>60</v>
      </c>
      <c r="F136" s="254" t="s">
        <v>359</v>
      </c>
      <c r="G136" s="229">
        <v>44726</v>
      </c>
      <c r="H136" s="188">
        <v>0.41666666666666669</v>
      </c>
      <c r="I136" s="188" t="s">
        <v>349</v>
      </c>
      <c r="J136" s="189"/>
      <c r="K136" s="425"/>
    </row>
    <row r="137" spans="1:11" ht="20.45" hidden="1" customHeight="1">
      <c r="A137" s="463"/>
      <c r="B137" s="437"/>
      <c r="C137" s="252" t="s">
        <v>65</v>
      </c>
      <c r="D137" s="254" t="s">
        <v>357</v>
      </c>
      <c r="E137" s="254" t="s">
        <v>60</v>
      </c>
      <c r="F137" s="254" t="s">
        <v>132</v>
      </c>
      <c r="G137" s="229">
        <v>44726</v>
      </c>
      <c r="H137" s="188">
        <v>0.41666666666666669</v>
      </c>
      <c r="I137" s="188" t="s">
        <v>350</v>
      </c>
      <c r="J137" s="189"/>
      <c r="K137" s="425"/>
    </row>
    <row r="138" spans="1:11" ht="20.45" hidden="1" customHeight="1">
      <c r="A138" s="463"/>
      <c r="B138" s="437"/>
      <c r="C138" s="252" t="s">
        <v>65</v>
      </c>
      <c r="D138" s="320" t="s">
        <v>6</v>
      </c>
      <c r="E138" s="254" t="s">
        <v>60</v>
      </c>
      <c r="F138" s="320" t="s">
        <v>357</v>
      </c>
      <c r="G138" s="229">
        <v>44727</v>
      </c>
      <c r="H138" s="188">
        <v>0.54166666666666663</v>
      </c>
      <c r="I138" s="188" t="s">
        <v>349</v>
      </c>
      <c r="J138" s="189"/>
      <c r="K138" s="425"/>
    </row>
    <row r="139" spans="1:11" ht="20.45" hidden="1" customHeight="1">
      <c r="A139" s="463"/>
      <c r="B139" s="439"/>
      <c r="C139" s="268" t="s">
        <v>65</v>
      </c>
      <c r="D139" s="322" t="s">
        <v>359</v>
      </c>
      <c r="E139" s="269" t="s">
        <v>60</v>
      </c>
      <c r="F139" s="322" t="s">
        <v>132</v>
      </c>
      <c r="G139" s="241">
        <v>44727</v>
      </c>
      <c r="H139" s="223">
        <v>0.54166666666666663</v>
      </c>
      <c r="I139" s="188" t="s">
        <v>350</v>
      </c>
      <c r="J139" s="224"/>
      <c r="K139" s="440"/>
    </row>
    <row r="140" spans="1:11" ht="20.45" hidden="1" customHeight="1" thickBot="1">
      <c r="A140" s="463"/>
      <c r="B140" s="438"/>
      <c r="C140" s="253" t="s">
        <v>65</v>
      </c>
      <c r="D140" s="255"/>
      <c r="E140" s="255" t="s">
        <v>60</v>
      </c>
      <c r="F140" s="255"/>
      <c r="G140" s="230">
        <v>44728</v>
      </c>
      <c r="H140" s="190"/>
      <c r="I140" s="190"/>
      <c r="J140" s="191"/>
      <c r="K140" s="426"/>
    </row>
    <row r="141" spans="1:11" ht="20.45" hidden="1" customHeight="1">
      <c r="A141" s="463"/>
      <c r="B141" s="430" t="s">
        <v>40</v>
      </c>
      <c r="C141" s="248" t="s">
        <v>64</v>
      </c>
      <c r="D141" s="256" t="s">
        <v>74</v>
      </c>
      <c r="E141" s="248" t="s">
        <v>60</v>
      </c>
      <c r="F141" s="270" t="s">
        <v>377</v>
      </c>
      <c r="G141" s="242">
        <v>44725</v>
      </c>
      <c r="H141" s="198">
        <v>0.41666666666666669</v>
      </c>
      <c r="I141" s="198" t="s">
        <v>345</v>
      </c>
      <c r="J141" s="199"/>
      <c r="K141" s="445" t="s">
        <v>1023</v>
      </c>
    </row>
    <row r="142" spans="1:11" ht="20.45" hidden="1" customHeight="1">
      <c r="A142" s="463"/>
      <c r="B142" s="431"/>
      <c r="C142" s="249" t="s">
        <v>64</v>
      </c>
      <c r="D142" s="258" t="s">
        <v>374</v>
      </c>
      <c r="E142" s="249" t="s">
        <v>60</v>
      </c>
      <c r="F142" s="271" t="s">
        <v>377</v>
      </c>
      <c r="G142" s="243">
        <v>44726</v>
      </c>
      <c r="H142" s="200">
        <v>0.41666666666666669</v>
      </c>
      <c r="I142" s="200" t="s">
        <v>346</v>
      </c>
      <c r="J142" s="201"/>
      <c r="K142" s="446"/>
    </row>
    <row r="143" spans="1:11" ht="20.45" hidden="1" customHeight="1">
      <c r="A143" s="463"/>
      <c r="B143" s="431"/>
      <c r="C143" s="249" t="s">
        <v>64</v>
      </c>
      <c r="D143" s="304" t="s">
        <v>374</v>
      </c>
      <c r="E143" s="305" t="s">
        <v>60</v>
      </c>
      <c r="F143" s="313" t="s">
        <v>74</v>
      </c>
      <c r="G143" s="243">
        <v>44727</v>
      </c>
      <c r="H143" s="200">
        <v>0.41666666666666669</v>
      </c>
      <c r="I143" s="200" t="s">
        <v>347</v>
      </c>
      <c r="J143" s="201"/>
      <c r="K143" s="446"/>
    </row>
    <row r="144" spans="1:11" ht="20.45" hidden="1" customHeight="1">
      <c r="A144" s="463"/>
      <c r="B144" s="431"/>
      <c r="C144" s="249" t="s">
        <v>64</v>
      </c>
      <c r="D144" s="249" t="s">
        <v>375</v>
      </c>
      <c r="E144" s="249" t="s">
        <v>60</v>
      </c>
      <c r="F144" s="272" t="s">
        <v>378</v>
      </c>
      <c r="G144" s="243">
        <v>44725</v>
      </c>
      <c r="H144" s="200">
        <v>0.41666666666666669</v>
      </c>
      <c r="I144" s="200" t="s">
        <v>346</v>
      </c>
      <c r="J144" s="201"/>
      <c r="K144" s="446"/>
    </row>
    <row r="145" spans="1:11" ht="20.45" hidden="1" customHeight="1" thickBot="1">
      <c r="A145" s="463"/>
      <c r="B145" s="431"/>
      <c r="C145" s="249" t="s">
        <v>64</v>
      </c>
      <c r="D145" s="249" t="s">
        <v>9</v>
      </c>
      <c r="E145" s="249" t="s">
        <v>60</v>
      </c>
      <c r="F145" s="272" t="s">
        <v>376</v>
      </c>
      <c r="G145" s="243">
        <v>44725</v>
      </c>
      <c r="H145" s="200">
        <v>0.41666666666666669</v>
      </c>
      <c r="I145" s="200" t="s">
        <v>347</v>
      </c>
      <c r="J145" s="201"/>
      <c r="K145" s="446"/>
    </row>
    <row r="146" spans="1:11" ht="20.45" hidden="1" customHeight="1">
      <c r="A146" s="463"/>
      <c r="B146" s="431"/>
      <c r="C146" s="249" t="s">
        <v>64</v>
      </c>
      <c r="D146" s="249" t="s">
        <v>375</v>
      </c>
      <c r="E146" s="249" t="s">
        <v>60</v>
      </c>
      <c r="F146" s="272" t="s">
        <v>376</v>
      </c>
      <c r="G146" s="243">
        <v>44726</v>
      </c>
      <c r="H146" s="200">
        <v>0.41666666666666669</v>
      </c>
      <c r="I146" s="200" t="s">
        <v>346</v>
      </c>
      <c r="J146" s="201"/>
      <c r="K146" s="446"/>
    </row>
    <row r="147" spans="1:11" ht="20.45" hidden="1" customHeight="1">
      <c r="A147" s="463"/>
      <c r="B147" s="431"/>
      <c r="C147" s="249" t="s">
        <v>64</v>
      </c>
      <c r="D147" s="249" t="s">
        <v>9</v>
      </c>
      <c r="E147" s="249" t="s">
        <v>60</v>
      </c>
      <c r="F147" s="272" t="s">
        <v>378</v>
      </c>
      <c r="G147" s="243">
        <v>44726</v>
      </c>
      <c r="H147" s="200">
        <v>0.41666666666666669</v>
      </c>
      <c r="I147" s="200" t="s">
        <v>347</v>
      </c>
      <c r="J147" s="201"/>
      <c r="K147" s="446"/>
    </row>
    <row r="148" spans="1:11" ht="20.45" hidden="1" customHeight="1">
      <c r="A148" s="463"/>
      <c r="B148" s="431"/>
      <c r="C148" s="249" t="s">
        <v>64</v>
      </c>
      <c r="D148" s="305" t="s">
        <v>375</v>
      </c>
      <c r="E148" s="305" t="s">
        <v>60</v>
      </c>
      <c r="F148" s="314" t="s">
        <v>9</v>
      </c>
      <c r="G148" s="243">
        <v>44727</v>
      </c>
      <c r="H148" s="200">
        <v>0.41666666666666669</v>
      </c>
      <c r="I148" s="200" t="s">
        <v>346</v>
      </c>
      <c r="J148" s="201"/>
      <c r="K148" s="446"/>
    </row>
    <row r="149" spans="1:11" ht="20.45" hidden="1" customHeight="1">
      <c r="A149" s="463"/>
      <c r="B149" s="441"/>
      <c r="C149" s="267" t="s">
        <v>64</v>
      </c>
      <c r="D149" s="312" t="s">
        <v>376</v>
      </c>
      <c r="E149" s="312" t="s">
        <v>60</v>
      </c>
      <c r="F149" s="315" t="s">
        <v>378</v>
      </c>
      <c r="G149" s="244">
        <v>44727</v>
      </c>
      <c r="H149" s="200">
        <v>0.41666666666666669</v>
      </c>
      <c r="I149" s="217" t="s">
        <v>347</v>
      </c>
      <c r="J149" s="218"/>
      <c r="K149" s="448"/>
    </row>
    <row r="150" spans="1:11" ht="20.45" hidden="1" customHeight="1" thickBot="1">
      <c r="A150" s="463"/>
      <c r="B150" s="432"/>
      <c r="C150" s="250" t="s">
        <v>64</v>
      </c>
      <c r="D150" s="250"/>
      <c r="E150" s="250" t="s">
        <v>60</v>
      </c>
      <c r="F150" s="273"/>
      <c r="G150" s="245">
        <v>44728</v>
      </c>
      <c r="H150" s="202">
        <v>0.41666666666666669</v>
      </c>
      <c r="I150" s="202"/>
      <c r="J150" s="203"/>
      <c r="K150" s="447"/>
    </row>
    <row r="151" spans="1:11" ht="20.45" hidden="1" customHeight="1">
      <c r="A151" s="463"/>
      <c r="B151" s="436" t="s">
        <v>40</v>
      </c>
      <c r="C151" s="251" t="s">
        <v>65</v>
      </c>
      <c r="D151" s="261" t="s">
        <v>376</v>
      </c>
      <c r="E151" s="251" t="s">
        <v>60</v>
      </c>
      <c r="F151" s="261" t="s">
        <v>377</v>
      </c>
      <c r="G151" s="228">
        <v>44725</v>
      </c>
      <c r="H151" s="186">
        <v>0.41666666666666669</v>
      </c>
      <c r="I151" s="186" t="s">
        <v>348</v>
      </c>
      <c r="J151" s="187"/>
      <c r="K151" s="424" t="s">
        <v>1023</v>
      </c>
    </row>
    <row r="152" spans="1:11" ht="20.45" hidden="1" customHeight="1">
      <c r="A152" s="463"/>
      <c r="B152" s="437"/>
      <c r="C152" s="252" t="s">
        <v>65</v>
      </c>
      <c r="D152" s="254" t="s">
        <v>375</v>
      </c>
      <c r="E152" s="252" t="s">
        <v>60</v>
      </c>
      <c r="F152" s="254" t="s">
        <v>377</v>
      </c>
      <c r="G152" s="229">
        <v>44726</v>
      </c>
      <c r="H152" s="188">
        <v>0.41666666666666669</v>
      </c>
      <c r="I152" s="188" t="s">
        <v>348</v>
      </c>
      <c r="J152" s="189"/>
      <c r="K152" s="425"/>
    </row>
    <row r="153" spans="1:11" ht="20.45" hidden="1" customHeight="1">
      <c r="A153" s="463"/>
      <c r="B153" s="437"/>
      <c r="C153" s="252" t="s">
        <v>65</v>
      </c>
      <c r="D153" s="320" t="s">
        <v>375</v>
      </c>
      <c r="E153" s="252" t="s">
        <v>60</v>
      </c>
      <c r="F153" s="320" t="s">
        <v>376</v>
      </c>
      <c r="G153" s="229">
        <v>44727</v>
      </c>
      <c r="H153" s="188">
        <v>0.41666666666666669</v>
      </c>
      <c r="I153" s="188" t="s">
        <v>348</v>
      </c>
      <c r="J153" s="189"/>
      <c r="K153" s="425"/>
    </row>
    <row r="154" spans="1:11" ht="20.45" hidden="1" customHeight="1">
      <c r="A154" s="463"/>
      <c r="B154" s="437"/>
      <c r="C154" s="252" t="s">
        <v>65</v>
      </c>
      <c r="D154" s="252" t="s">
        <v>374</v>
      </c>
      <c r="E154" s="252" t="s">
        <v>60</v>
      </c>
      <c r="F154" s="252" t="s">
        <v>378</v>
      </c>
      <c r="G154" s="229">
        <v>44725</v>
      </c>
      <c r="H154" s="188">
        <v>0.54166666666666663</v>
      </c>
      <c r="I154" s="188" t="s">
        <v>345</v>
      </c>
      <c r="J154" s="189"/>
      <c r="K154" s="425"/>
    </row>
    <row r="155" spans="1:11" ht="20.45" hidden="1" customHeight="1" thickBot="1">
      <c r="A155" s="463"/>
      <c r="B155" s="437"/>
      <c r="C155" s="252" t="s">
        <v>65</v>
      </c>
      <c r="D155" s="252" t="s">
        <v>74</v>
      </c>
      <c r="E155" s="252" t="s">
        <v>60</v>
      </c>
      <c r="F155" s="252" t="s">
        <v>9</v>
      </c>
      <c r="G155" s="229">
        <v>44725</v>
      </c>
      <c r="H155" s="188">
        <v>0.54166666666666663</v>
      </c>
      <c r="I155" s="188" t="s">
        <v>346</v>
      </c>
      <c r="J155" s="189"/>
      <c r="K155" s="425"/>
    </row>
    <row r="156" spans="1:11" ht="20.45" hidden="1" customHeight="1">
      <c r="A156" s="463"/>
      <c r="B156" s="437"/>
      <c r="C156" s="252" t="s">
        <v>65</v>
      </c>
      <c r="D156" s="252" t="s">
        <v>374</v>
      </c>
      <c r="E156" s="252" t="s">
        <v>60</v>
      </c>
      <c r="F156" s="252" t="s">
        <v>9</v>
      </c>
      <c r="G156" s="229">
        <v>44726</v>
      </c>
      <c r="H156" s="188">
        <v>0.54166666666666663</v>
      </c>
      <c r="I156" s="188" t="s">
        <v>345</v>
      </c>
      <c r="J156" s="189"/>
      <c r="K156" s="425"/>
    </row>
    <row r="157" spans="1:11" ht="20.45" hidden="1" customHeight="1">
      <c r="A157" s="463"/>
      <c r="B157" s="437"/>
      <c r="C157" s="252" t="s">
        <v>65</v>
      </c>
      <c r="D157" s="252" t="s">
        <v>74</v>
      </c>
      <c r="E157" s="252" t="s">
        <v>60</v>
      </c>
      <c r="F157" s="252" t="s">
        <v>378</v>
      </c>
      <c r="G157" s="229">
        <v>44726</v>
      </c>
      <c r="H157" s="188">
        <v>0.54166666666666663</v>
      </c>
      <c r="I157" s="188" t="s">
        <v>346</v>
      </c>
      <c r="J157" s="189"/>
      <c r="K157" s="425"/>
    </row>
    <row r="158" spans="1:11" ht="20.45" hidden="1" customHeight="1">
      <c r="A158" s="463"/>
      <c r="B158" s="437"/>
      <c r="C158" s="252" t="s">
        <v>65</v>
      </c>
      <c r="D158" s="321" t="s">
        <v>374</v>
      </c>
      <c r="E158" s="252" t="s">
        <v>60</v>
      </c>
      <c r="F158" s="321" t="s">
        <v>74</v>
      </c>
      <c r="G158" s="229">
        <v>44727</v>
      </c>
      <c r="H158" s="188">
        <v>0.54166666666666663</v>
      </c>
      <c r="I158" s="188" t="s">
        <v>345</v>
      </c>
      <c r="J158" s="189"/>
      <c r="K158" s="425"/>
    </row>
    <row r="159" spans="1:11" ht="20.45" hidden="1" customHeight="1">
      <c r="A159" s="463"/>
      <c r="B159" s="439"/>
      <c r="C159" s="268" t="s">
        <v>65</v>
      </c>
      <c r="D159" s="323" t="s">
        <v>9</v>
      </c>
      <c r="E159" s="268" t="s">
        <v>60</v>
      </c>
      <c r="F159" s="323" t="s">
        <v>378</v>
      </c>
      <c r="G159" s="241">
        <v>44727</v>
      </c>
      <c r="H159" s="188">
        <v>0.54166666666666663</v>
      </c>
      <c r="I159" s="223" t="s">
        <v>346</v>
      </c>
      <c r="J159" s="224"/>
      <c r="K159" s="440"/>
    </row>
    <row r="160" spans="1:11" ht="20.45" hidden="1" customHeight="1" thickBot="1">
      <c r="A160" s="463"/>
      <c r="B160" s="438"/>
      <c r="C160" s="253" t="s">
        <v>65</v>
      </c>
      <c r="D160" s="253"/>
      <c r="E160" s="253" t="s">
        <v>60</v>
      </c>
      <c r="F160" s="253"/>
      <c r="G160" s="230">
        <v>44728</v>
      </c>
      <c r="H160" s="190"/>
      <c r="I160" s="190"/>
      <c r="J160" s="191"/>
      <c r="K160" s="426"/>
    </row>
    <row r="161" spans="1:11" ht="20.45" hidden="1" customHeight="1">
      <c r="A161" s="463"/>
      <c r="B161" s="430" t="s">
        <v>41</v>
      </c>
      <c r="C161" s="248" t="s">
        <v>64</v>
      </c>
      <c r="D161" s="248" t="s">
        <v>379</v>
      </c>
      <c r="E161" s="248" t="s">
        <v>60</v>
      </c>
      <c r="F161" s="248" t="s">
        <v>380</v>
      </c>
      <c r="G161" s="242">
        <v>44725</v>
      </c>
      <c r="H161" s="198">
        <v>0.41666666666666669</v>
      </c>
      <c r="I161" s="198" t="s">
        <v>345</v>
      </c>
      <c r="J161" s="199"/>
      <c r="K161" s="445" t="s">
        <v>1001</v>
      </c>
    </row>
    <row r="162" spans="1:11" ht="20.45" hidden="1" customHeight="1">
      <c r="A162" s="463"/>
      <c r="B162" s="431"/>
      <c r="C162" s="249" t="s">
        <v>64</v>
      </c>
      <c r="D162" s="249" t="s">
        <v>10</v>
      </c>
      <c r="E162" s="249" t="s">
        <v>60</v>
      </c>
      <c r="F162" s="249" t="s">
        <v>380</v>
      </c>
      <c r="G162" s="243">
        <v>44726</v>
      </c>
      <c r="H162" s="200">
        <v>0.41666666666666669</v>
      </c>
      <c r="I162" s="200" t="s">
        <v>346</v>
      </c>
      <c r="J162" s="201"/>
      <c r="K162" s="446"/>
    </row>
    <row r="163" spans="1:11" ht="20.45" hidden="1" customHeight="1">
      <c r="A163" s="463"/>
      <c r="B163" s="431"/>
      <c r="C163" s="249" t="s">
        <v>64</v>
      </c>
      <c r="D163" s="305" t="s">
        <v>10</v>
      </c>
      <c r="E163" s="305" t="s">
        <v>60</v>
      </c>
      <c r="F163" s="305" t="s">
        <v>379</v>
      </c>
      <c r="G163" s="243">
        <v>44727</v>
      </c>
      <c r="H163" s="200">
        <v>0.41666666666666669</v>
      </c>
      <c r="I163" s="200" t="s">
        <v>347</v>
      </c>
      <c r="J163" s="201"/>
      <c r="K163" s="446"/>
    </row>
    <row r="164" spans="1:11" ht="20.45" hidden="1" customHeight="1">
      <c r="A164" s="463"/>
      <c r="B164" s="431"/>
      <c r="C164" s="249" t="s">
        <v>64</v>
      </c>
      <c r="D164" s="249" t="s">
        <v>382</v>
      </c>
      <c r="E164" s="249" t="s">
        <v>60</v>
      </c>
      <c r="F164" s="249" t="s">
        <v>381</v>
      </c>
      <c r="G164" s="243">
        <v>44725</v>
      </c>
      <c r="H164" s="200">
        <v>0.41666666666666669</v>
      </c>
      <c r="I164" s="200" t="s">
        <v>346</v>
      </c>
      <c r="J164" s="201"/>
      <c r="K164" s="446"/>
    </row>
    <row r="165" spans="1:11" ht="20.45" hidden="1" customHeight="1" thickBot="1">
      <c r="A165" s="463"/>
      <c r="B165" s="431"/>
      <c r="C165" s="249" t="s">
        <v>64</v>
      </c>
      <c r="D165" s="249" t="s">
        <v>139</v>
      </c>
      <c r="E165" s="249" t="s">
        <v>60</v>
      </c>
      <c r="F165" s="249" t="s">
        <v>258</v>
      </c>
      <c r="G165" s="243">
        <v>44725</v>
      </c>
      <c r="H165" s="200">
        <v>0.41666666666666669</v>
      </c>
      <c r="I165" s="200" t="s">
        <v>347</v>
      </c>
      <c r="J165" s="201"/>
      <c r="K165" s="446"/>
    </row>
    <row r="166" spans="1:11" ht="20.45" hidden="1" customHeight="1">
      <c r="A166" s="463"/>
      <c r="B166" s="431"/>
      <c r="C166" s="249" t="s">
        <v>64</v>
      </c>
      <c r="D166" s="249" t="s">
        <v>382</v>
      </c>
      <c r="E166" s="249" t="s">
        <v>60</v>
      </c>
      <c r="F166" s="249" t="s">
        <v>258</v>
      </c>
      <c r="G166" s="243">
        <v>44726</v>
      </c>
      <c r="H166" s="200">
        <v>0.41666666666666669</v>
      </c>
      <c r="I166" s="200" t="s">
        <v>346</v>
      </c>
      <c r="J166" s="201"/>
      <c r="K166" s="446"/>
    </row>
    <row r="167" spans="1:11" ht="20.45" hidden="1" customHeight="1" thickBot="1">
      <c r="A167" s="463"/>
      <c r="B167" s="431"/>
      <c r="C167" s="249" t="s">
        <v>64</v>
      </c>
      <c r="D167" s="249" t="s">
        <v>139</v>
      </c>
      <c r="E167" s="249" t="s">
        <v>60</v>
      </c>
      <c r="F167" s="249" t="s">
        <v>381</v>
      </c>
      <c r="G167" s="243">
        <v>44726</v>
      </c>
      <c r="H167" s="200">
        <v>0.41666666666666669</v>
      </c>
      <c r="I167" s="200" t="s">
        <v>347</v>
      </c>
      <c r="J167" s="201"/>
      <c r="K167" s="446"/>
    </row>
    <row r="168" spans="1:11" ht="20.45" hidden="1" customHeight="1">
      <c r="A168" s="463"/>
      <c r="B168" s="431"/>
      <c r="C168" s="249" t="s">
        <v>64</v>
      </c>
      <c r="D168" s="305" t="s">
        <v>382</v>
      </c>
      <c r="E168" s="305" t="s">
        <v>60</v>
      </c>
      <c r="F168" s="305" t="s">
        <v>139</v>
      </c>
      <c r="G168" s="243">
        <v>44727</v>
      </c>
      <c r="H168" s="200">
        <v>0.41666666666666669</v>
      </c>
      <c r="I168" s="200" t="s">
        <v>346</v>
      </c>
      <c r="J168" s="201"/>
      <c r="K168" s="446"/>
    </row>
    <row r="169" spans="1:11" ht="20.45" hidden="1" customHeight="1">
      <c r="A169" s="463"/>
      <c r="B169" s="441"/>
      <c r="C169" s="267" t="s">
        <v>64</v>
      </c>
      <c r="D169" s="312" t="s">
        <v>258</v>
      </c>
      <c r="E169" s="312" t="s">
        <v>60</v>
      </c>
      <c r="F169" s="312" t="s">
        <v>381</v>
      </c>
      <c r="G169" s="244">
        <v>44727</v>
      </c>
      <c r="H169" s="200">
        <v>0.41666666666666669</v>
      </c>
      <c r="I169" s="217" t="s">
        <v>347</v>
      </c>
      <c r="J169" s="218"/>
      <c r="K169" s="448"/>
    </row>
    <row r="170" spans="1:11" ht="20.45" hidden="1" customHeight="1" thickBot="1">
      <c r="A170" s="463"/>
      <c r="B170" s="432"/>
      <c r="C170" s="250" t="s">
        <v>64</v>
      </c>
      <c r="D170" s="250"/>
      <c r="E170" s="250" t="s">
        <v>60</v>
      </c>
      <c r="F170" s="250"/>
      <c r="G170" s="245">
        <v>44728</v>
      </c>
      <c r="H170" s="202">
        <v>0.41666666666666669</v>
      </c>
      <c r="I170" s="202"/>
      <c r="J170" s="203"/>
      <c r="K170" s="447"/>
    </row>
    <row r="171" spans="1:11" ht="20.45" hidden="1" customHeight="1">
      <c r="A171" s="463"/>
      <c r="B171" s="436" t="s">
        <v>41</v>
      </c>
      <c r="C171" s="251" t="s">
        <v>65</v>
      </c>
      <c r="D171" s="261" t="s">
        <v>10</v>
      </c>
      <c r="E171" s="251" t="s">
        <v>60</v>
      </c>
      <c r="F171" s="261" t="s">
        <v>380</v>
      </c>
      <c r="G171" s="228">
        <v>44725</v>
      </c>
      <c r="H171" s="186">
        <v>0.41666666666666669</v>
      </c>
      <c r="I171" s="186" t="s">
        <v>348</v>
      </c>
      <c r="J171" s="187"/>
      <c r="K171" s="424" t="s">
        <v>1001</v>
      </c>
    </row>
    <row r="172" spans="1:11" ht="20.45" hidden="1" customHeight="1">
      <c r="A172" s="463"/>
      <c r="B172" s="437"/>
      <c r="C172" s="252" t="s">
        <v>65</v>
      </c>
      <c r="D172" s="254" t="s">
        <v>258</v>
      </c>
      <c r="E172" s="252" t="s">
        <v>60</v>
      </c>
      <c r="F172" s="254" t="s">
        <v>380</v>
      </c>
      <c r="G172" s="229">
        <v>44726</v>
      </c>
      <c r="H172" s="188">
        <v>0.41666666666666669</v>
      </c>
      <c r="I172" s="188" t="s">
        <v>348</v>
      </c>
      <c r="J172" s="189"/>
      <c r="K172" s="425"/>
    </row>
    <row r="173" spans="1:11" ht="20.45" hidden="1" customHeight="1">
      <c r="A173" s="463"/>
      <c r="B173" s="437"/>
      <c r="C173" s="252" t="s">
        <v>65</v>
      </c>
      <c r="D173" s="320" t="s">
        <v>258</v>
      </c>
      <c r="E173" s="252" t="s">
        <v>60</v>
      </c>
      <c r="F173" s="320" t="s">
        <v>10</v>
      </c>
      <c r="G173" s="229">
        <v>44727</v>
      </c>
      <c r="H173" s="188">
        <v>0.41666666666666669</v>
      </c>
      <c r="I173" s="188" t="s">
        <v>348</v>
      </c>
      <c r="J173" s="189"/>
      <c r="K173" s="425"/>
    </row>
    <row r="174" spans="1:11" ht="20.45" hidden="1" customHeight="1">
      <c r="A174" s="463"/>
      <c r="B174" s="437"/>
      <c r="C174" s="252" t="s">
        <v>65</v>
      </c>
      <c r="D174" s="252" t="s">
        <v>379</v>
      </c>
      <c r="E174" s="252" t="s">
        <v>60</v>
      </c>
      <c r="F174" s="252" t="s">
        <v>381</v>
      </c>
      <c r="G174" s="229">
        <v>44725</v>
      </c>
      <c r="H174" s="188">
        <v>0.54166666666666663</v>
      </c>
      <c r="I174" s="188" t="s">
        <v>345</v>
      </c>
      <c r="J174" s="189"/>
      <c r="K174" s="425"/>
    </row>
    <row r="175" spans="1:11" ht="20.45" hidden="1" customHeight="1" thickBot="1">
      <c r="A175" s="463"/>
      <c r="B175" s="437"/>
      <c r="C175" s="252" t="s">
        <v>65</v>
      </c>
      <c r="D175" s="252" t="s">
        <v>382</v>
      </c>
      <c r="E175" s="252" t="s">
        <v>60</v>
      </c>
      <c r="F175" s="252" t="s">
        <v>139</v>
      </c>
      <c r="G175" s="229">
        <v>44725</v>
      </c>
      <c r="H175" s="188">
        <v>0.54166666666666663</v>
      </c>
      <c r="I175" s="188" t="s">
        <v>346</v>
      </c>
      <c r="J175" s="189"/>
      <c r="K175" s="425"/>
    </row>
    <row r="176" spans="1:11" ht="20.45" hidden="1" customHeight="1">
      <c r="A176" s="463"/>
      <c r="B176" s="437"/>
      <c r="C176" s="252" t="s">
        <v>65</v>
      </c>
      <c r="D176" s="252" t="s">
        <v>379</v>
      </c>
      <c r="E176" s="252" t="s">
        <v>60</v>
      </c>
      <c r="F176" s="252" t="s">
        <v>139</v>
      </c>
      <c r="G176" s="229">
        <v>44726</v>
      </c>
      <c r="H176" s="188">
        <v>0.54166666666666663</v>
      </c>
      <c r="I176" s="188" t="s">
        <v>345</v>
      </c>
      <c r="J176" s="189"/>
      <c r="K176" s="425"/>
    </row>
    <row r="177" spans="1:11" ht="20.45" hidden="1" customHeight="1" thickBot="1">
      <c r="A177" s="463"/>
      <c r="B177" s="437"/>
      <c r="C177" s="252" t="s">
        <v>65</v>
      </c>
      <c r="D177" s="252" t="s">
        <v>382</v>
      </c>
      <c r="E177" s="252" t="s">
        <v>60</v>
      </c>
      <c r="F177" s="252" t="s">
        <v>381</v>
      </c>
      <c r="G177" s="229">
        <v>44726</v>
      </c>
      <c r="H177" s="188">
        <v>0.54166666666666663</v>
      </c>
      <c r="I177" s="188" t="s">
        <v>346</v>
      </c>
      <c r="J177" s="189"/>
      <c r="K177" s="425"/>
    </row>
    <row r="178" spans="1:11" ht="20.45" hidden="1" customHeight="1">
      <c r="A178" s="463"/>
      <c r="B178" s="437"/>
      <c r="C178" s="252" t="s">
        <v>65</v>
      </c>
      <c r="D178" s="321" t="s">
        <v>379</v>
      </c>
      <c r="E178" s="252" t="s">
        <v>60</v>
      </c>
      <c r="F178" s="321" t="s">
        <v>382</v>
      </c>
      <c r="G178" s="229">
        <v>44727</v>
      </c>
      <c r="H178" s="188">
        <v>0.54166666666666663</v>
      </c>
      <c r="I178" s="188" t="s">
        <v>345</v>
      </c>
      <c r="J178" s="189"/>
      <c r="K178" s="425"/>
    </row>
    <row r="179" spans="1:11" ht="20.45" hidden="1" customHeight="1">
      <c r="A179" s="463"/>
      <c r="B179" s="439"/>
      <c r="C179" s="268" t="s">
        <v>65</v>
      </c>
      <c r="D179" s="323" t="s">
        <v>139</v>
      </c>
      <c r="E179" s="268" t="s">
        <v>60</v>
      </c>
      <c r="F179" s="323" t="s">
        <v>381</v>
      </c>
      <c r="G179" s="241">
        <v>44727</v>
      </c>
      <c r="H179" s="188">
        <v>0.54166666666666663</v>
      </c>
      <c r="I179" s="223" t="s">
        <v>346</v>
      </c>
      <c r="J179" s="224"/>
      <c r="K179" s="440"/>
    </row>
    <row r="180" spans="1:11" ht="20.45" hidden="1" customHeight="1" thickBot="1">
      <c r="A180" s="463"/>
      <c r="B180" s="438"/>
      <c r="C180" s="253" t="s">
        <v>65</v>
      </c>
      <c r="D180" s="253"/>
      <c r="E180" s="253" t="s">
        <v>60</v>
      </c>
      <c r="F180" s="253"/>
      <c r="G180" s="230">
        <v>44728</v>
      </c>
      <c r="H180" s="190"/>
      <c r="I180" s="190"/>
      <c r="J180" s="191"/>
      <c r="K180" s="426"/>
    </row>
    <row r="181" spans="1:11" ht="20.45" hidden="1" customHeight="1">
      <c r="A181" s="463"/>
      <c r="B181" s="430" t="s">
        <v>47</v>
      </c>
      <c r="C181" s="248" t="s">
        <v>64</v>
      </c>
      <c r="D181" s="248" t="s">
        <v>361</v>
      </c>
      <c r="E181" s="192" t="s">
        <v>60</v>
      </c>
      <c r="F181" s="248" t="s">
        <v>363</v>
      </c>
      <c r="G181" s="237">
        <v>44726</v>
      </c>
      <c r="H181" s="192">
        <v>0.41666666666666669</v>
      </c>
      <c r="I181" s="192" t="s">
        <v>345</v>
      </c>
      <c r="J181" s="193"/>
      <c r="K181" s="427" t="s">
        <v>1002</v>
      </c>
    </row>
    <row r="182" spans="1:11" ht="20.45" hidden="1" customHeight="1" thickBot="1">
      <c r="A182" s="463"/>
      <c r="B182" s="431"/>
      <c r="C182" s="249" t="s">
        <v>64</v>
      </c>
      <c r="D182" s="249" t="s">
        <v>72</v>
      </c>
      <c r="E182" s="194" t="s">
        <v>60</v>
      </c>
      <c r="F182" s="249" t="s">
        <v>362</v>
      </c>
      <c r="G182" s="238">
        <v>44726</v>
      </c>
      <c r="H182" s="194">
        <v>0.41666666666666669</v>
      </c>
      <c r="I182" s="194" t="s">
        <v>346</v>
      </c>
      <c r="J182" s="195"/>
      <c r="K182" s="428"/>
    </row>
    <row r="183" spans="1:11" ht="20.45" hidden="1" customHeight="1">
      <c r="A183" s="463"/>
      <c r="B183" s="431"/>
      <c r="C183" s="249" t="s">
        <v>64</v>
      </c>
      <c r="D183" s="305" t="s">
        <v>361</v>
      </c>
      <c r="E183" s="316" t="s">
        <v>60</v>
      </c>
      <c r="F183" s="305" t="s">
        <v>362</v>
      </c>
      <c r="G183" s="238">
        <v>44727</v>
      </c>
      <c r="H183" s="194">
        <v>0.41666666666666669</v>
      </c>
      <c r="I183" s="194" t="s">
        <v>345</v>
      </c>
      <c r="J183" s="195"/>
      <c r="K183" s="428"/>
    </row>
    <row r="184" spans="1:11" ht="20.45" hidden="1" customHeight="1">
      <c r="A184" s="463"/>
      <c r="B184" s="431"/>
      <c r="C184" s="249" t="s">
        <v>64</v>
      </c>
      <c r="D184" s="305" t="s">
        <v>72</v>
      </c>
      <c r="E184" s="316" t="s">
        <v>60</v>
      </c>
      <c r="F184" s="305" t="s">
        <v>363</v>
      </c>
      <c r="G184" s="238">
        <v>44727</v>
      </c>
      <c r="H184" s="194">
        <v>0.41666666666666669</v>
      </c>
      <c r="I184" s="194" t="s">
        <v>346</v>
      </c>
      <c r="J184" s="195"/>
      <c r="K184" s="428"/>
    </row>
    <row r="185" spans="1:11" ht="20.45" hidden="1" customHeight="1">
      <c r="A185" s="463"/>
      <c r="B185" s="431"/>
      <c r="C185" s="249" t="s">
        <v>64</v>
      </c>
      <c r="D185" s="249" t="s">
        <v>361</v>
      </c>
      <c r="E185" s="194" t="s">
        <v>60</v>
      </c>
      <c r="F185" s="249" t="s">
        <v>72</v>
      </c>
      <c r="G185" s="238">
        <v>44728</v>
      </c>
      <c r="H185" s="194">
        <v>0.41666666666666669</v>
      </c>
      <c r="I185" s="194" t="s">
        <v>345</v>
      </c>
      <c r="J185" s="195"/>
      <c r="K185" s="428"/>
    </row>
    <row r="186" spans="1:11" ht="20.45" hidden="1" customHeight="1" thickBot="1">
      <c r="A186" s="463"/>
      <c r="B186" s="432"/>
      <c r="C186" s="250" t="s">
        <v>64</v>
      </c>
      <c r="D186" s="250" t="s">
        <v>362</v>
      </c>
      <c r="E186" s="196" t="s">
        <v>60</v>
      </c>
      <c r="F186" s="250" t="s">
        <v>363</v>
      </c>
      <c r="G186" s="238">
        <v>44728</v>
      </c>
      <c r="H186" s="196">
        <v>0.41666666666666669</v>
      </c>
      <c r="I186" s="196" t="s">
        <v>346</v>
      </c>
      <c r="J186" s="197"/>
      <c r="K186" s="429"/>
    </row>
    <row r="187" spans="1:11" ht="20.45" hidden="1" customHeight="1">
      <c r="A187" s="463"/>
      <c r="B187" s="436" t="s">
        <v>47</v>
      </c>
      <c r="C187" s="251" t="s">
        <v>65</v>
      </c>
      <c r="D187" s="251" t="s">
        <v>361</v>
      </c>
      <c r="E187" s="251" t="s">
        <v>60</v>
      </c>
      <c r="F187" s="251" t="s">
        <v>363</v>
      </c>
      <c r="G187" s="228">
        <v>44726</v>
      </c>
      <c r="H187" s="186">
        <v>0.41666666666666669</v>
      </c>
      <c r="I187" s="186" t="s">
        <v>347</v>
      </c>
      <c r="J187" s="187"/>
      <c r="K187" s="424" t="s">
        <v>1002</v>
      </c>
    </row>
    <row r="188" spans="1:11" ht="20.45" hidden="1" customHeight="1" thickBot="1">
      <c r="A188" s="463"/>
      <c r="B188" s="437"/>
      <c r="C188" s="252" t="s">
        <v>65</v>
      </c>
      <c r="D188" s="252" t="s">
        <v>72</v>
      </c>
      <c r="E188" s="252" t="s">
        <v>60</v>
      </c>
      <c r="F188" s="252" t="s">
        <v>362</v>
      </c>
      <c r="G188" s="229">
        <v>44726</v>
      </c>
      <c r="H188" s="188">
        <v>0.41666666666666669</v>
      </c>
      <c r="I188" s="188" t="s">
        <v>348</v>
      </c>
      <c r="J188" s="189"/>
      <c r="K188" s="425"/>
    </row>
    <row r="189" spans="1:11" ht="20.45" hidden="1" customHeight="1">
      <c r="A189" s="463"/>
      <c r="B189" s="437"/>
      <c r="C189" s="252" t="s">
        <v>65</v>
      </c>
      <c r="D189" s="321" t="s">
        <v>361</v>
      </c>
      <c r="E189" s="252" t="s">
        <v>60</v>
      </c>
      <c r="F189" s="321" t="s">
        <v>362</v>
      </c>
      <c r="G189" s="229">
        <v>44727</v>
      </c>
      <c r="H189" s="188">
        <v>0.41666666666666669</v>
      </c>
      <c r="I189" s="188" t="s">
        <v>347</v>
      </c>
      <c r="J189" s="189"/>
      <c r="K189" s="425"/>
    </row>
    <row r="190" spans="1:11" ht="20.45" hidden="1" customHeight="1">
      <c r="A190" s="463"/>
      <c r="B190" s="437"/>
      <c r="C190" s="252" t="s">
        <v>65</v>
      </c>
      <c r="D190" s="321" t="s">
        <v>72</v>
      </c>
      <c r="E190" s="252" t="s">
        <v>60</v>
      </c>
      <c r="F190" s="321" t="s">
        <v>363</v>
      </c>
      <c r="G190" s="229">
        <v>44727</v>
      </c>
      <c r="H190" s="188">
        <v>0.41666666666666669</v>
      </c>
      <c r="I190" s="188" t="s">
        <v>348</v>
      </c>
      <c r="J190" s="189"/>
      <c r="K190" s="425"/>
    </row>
    <row r="191" spans="1:11" ht="20.45" hidden="1" customHeight="1">
      <c r="A191" s="463"/>
      <c r="B191" s="437"/>
      <c r="C191" s="252" t="s">
        <v>65</v>
      </c>
      <c r="D191" s="252" t="s">
        <v>361</v>
      </c>
      <c r="E191" s="252" t="s">
        <v>60</v>
      </c>
      <c r="F191" s="252" t="s">
        <v>72</v>
      </c>
      <c r="G191" s="229">
        <v>44728</v>
      </c>
      <c r="H191" s="188">
        <v>0.41666666666666669</v>
      </c>
      <c r="I191" s="188" t="s">
        <v>347</v>
      </c>
      <c r="J191" s="189"/>
      <c r="K191" s="425"/>
    </row>
    <row r="192" spans="1:11" ht="20.45" hidden="1" customHeight="1" thickBot="1">
      <c r="A192" s="463"/>
      <c r="B192" s="438"/>
      <c r="C192" s="253" t="s">
        <v>65</v>
      </c>
      <c r="D192" s="253" t="s">
        <v>362</v>
      </c>
      <c r="E192" s="253" t="s">
        <v>60</v>
      </c>
      <c r="F192" s="253" t="s">
        <v>363</v>
      </c>
      <c r="G192" s="230">
        <v>44728</v>
      </c>
      <c r="H192" s="190">
        <v>0.41666666666666669</v>
      </c>
      <c r="I192" s="190" t="s">
        <v>348</v>
      </c>
      <c r="J192" s="191"/>
      <c r="K192" s="426"/>
    </row>
    <row r="193" spans="1:11" ht="20.45" hidden="1" customHeight="1">
      <c r="A193" s="463"/>
      <c r="B193" s="451" t="s">
        <v>51</v>
      </c>
      <c r="C193" s="274" t="s">
        <v>64</v>
      </c>
      <c r="D193" s="274" t="s">
        <v>17</v>
      </c>
      <c r="E193" s="248" t="s">
        <v>60</v>
      </c>
      <c r="F193" s="274" t="s">
        <v>372</v>
      </c>
      <c r="G193" s="237">
        <v>44726</v>
      </c>
      <c r="H193" s="192">
        <v>0.41666666666666669</v>
      </c>
      <c r="I193" s="192" t="s">
        <v>345</v>
      </c>
      <c r="J193" s="193"/>
      <c r="K193" s="427" t="s">
        <v>1003</v>
      </c>
    </row>
    <row r="194" spans="1:11" ht="20.45" hidden="1" customHeight="1">
      <c r="A194" s="463"/>
      <c r="B194" s="452"/>
      <c r="C194" s="275" t="s">
        <v>64</v>
      </c>
      <c r="D194" s="317" t="s">
        <v>373</v>
      </c>
      <c r="E194" s="305" t="s">
        <v>60</v>
      </c>
      <c r="F194" s="317" t="s">
        <v>372</v>
      </c>
      <c r="G194" s="238">
        <v>44727</v>
      </c>
      <c r="H194" s="194">
        <v>0.41666666666666669</v>
      </c>
      <c r="I194" s="194" t="s">
        <v>345</v>
      </c>
      <c r="J194" s="195"/>
      <c r="K194" s="428"/>
    </row>
    <row r="195" spans="1:11" ht="20.45" hidden="1" customHeight="1" thickBot="1">
      <c r="A195" s="463"/>
      <c r="B195" s="453"/>
      <c r="C195" s="276" t="s">
        <v>64</v>
      </c>
      <c r="D195" s="276" t="s">
        <v>373</v>
      </c>
      <c r="E195" s="250" t="s">
        <v>60</v>
      </c>
      <c r="F195" s="276" t="s">
        <v>17</v>
      </c>
      <c r="G195" s="238">
        <v>44728</v>
      </c>
      <c r="H195" s="196">
        <v>0.41666666666666669</v>
      </c>
      <c r="I195" s="196" t="s">
        <v>345</v>
      </c>
      <c r="J195" s="197"/>
      <c r="K195" s="429"/>
    </row>
    <row r="196" spans="1:11" ht="20.45" hidden="1" customHeight="1">
      <c r="A196" s="463"/>
      <c r="B196" s="436" t="s">
        <v>51</v>
      </c>
      <c r="C196" s="251" t="s">
        <v>65</v>
      </c>
      <c r="D196" s="251" t="s">
        <v>17</v>
      </c>
      <c r="E196" s="251" t="s">
        <v>60</v>
      </c>
      <c r="F196" s="251" t="s">
        <v>372</v>
      </c>
      <c r="G196" s="228">
        <v>44726</v>
      </c>
      <c r="H196" s="186">
        <v>0.41666666666666669</v>
      </c>
      <c r="I196" s="186" t="s">
        <v>346</v>
      </c>
      <c r="J196" s="187"/>
      <c r="K196" s="424" t="s">
        <v>1003</v>
      </c>
    </row>
    <row r="197" spans="1:11" ht="20.45" hidden="1" customHeight="1">
      <c r="A197" s="463"/>
      <c r="B197" s="437"/>
      <c r="C197" s="252" t="s">
        <v>65</v>
      </c>
      <c r="D197" s="321" t="s">
        <v>373</v>
      </c>
      <c r="E197" s="252" t="s">
        <v>60</v>
      </c>
      <c r="F197" s="321" t="s">
        <v>372</v>
      </c>
      <c r="G197" s="229">
        <v>44727</v>
      </c>
      <c r="H197" s="188">
        <v>0.41666666666666669</v>
      </c>
      <c r="I197" s="188" t="s">
        <v>346</v>
      </c>
      <c r="J197" s="189"/>
      <c r="K197" s="425"/>
    </row>
    <row r="198" spans="1:11" ht="20.45" hidden="1" customHeight="1" thickBot="1">
      <c r="A198" s="463"/>
      <c r="B198" s="438"/>
      <c r="C198" s="253" t="s">
        <v>65</v>
      </c>
      <c r="D198" s="253" t="s">
        <v>373</v>
      </c>
      <c r="E198" s="253" t="s">
        <v>60</v>
      </c>
      <c r="F198" s="253" t="s">
        <v>17</v>
      </c>
      <c r="G198" s="230">
        <v>44728</v>
      </c>
      <c r="H198" s="190">
        <v>0.41666666666666669</v>
      </c>
      <c r="I198" s="190" t="s">
        <v>346</v>
      </c>
      <c r="J198" s="191"/>
      <c r="K198" s="426"/>
    </row>
    <row r="199" spans="1:11" ht="20.45" hidden="1" customHeight="1">
      <c r="A199" s="463"/>
      <c r="B199" s="430" t="s">
        <v>43</v>
      </c>
      <c r="C199" s="248" t="s">
        <v>64</v>
      </c>
      <c r="D199" s="248" t="s">
        <v>201</v>
      </c>
      <c r="E199" s="248" t="s">
        <v>60</v>
      </c>
      <c r="F199" s="248" t="s">
        <v>147</v>
      </c>
      <c r="G199" s="225">
        <v>44725</v>
      </c>
      <c r="H199" s="198">
        <v>0.41666666666666669</v>
      </c>
      <c r="I199" s="198" t="s">
        <v>345</v>
      </c>
      <c r="J199" s="199"/>
      <c r="K199" s="445" t="s">
        <v>1004</v>
      </c>
    </row>
    <row r="200" spans="1:11" ht="20.45" hidden="1" customHeight="1" thickBot="1">
      <c r="A200" s="463"/>
      <c r="B200" s="431"/>
      <c r="C200" s="249" t="s">
        <v>64</v>
      </c>
      <c r="D200" s="249" t="s">
        <v>371</v>
      </c>
      <c r="E200" s="249" t="s">
        <v>60</v>
      </c>
      <c r="F200" s="249" t="s">
        <v>7</v>
      </c>
      <c r="G200" s="226">
        <v>44725</v>
      </c>
      <c r="H200" s="200">
        <v>0.41666666666666669</v>
      </c>
      <c r="I200" s="200" t="s">
        <v>346</v>
      </c>
      <c r="J200" s="201"/>
      <c r="K200" s="446"/>
    </row>
    <row r="201" spans="1:11" ht="20.45" hidden="1" customHeight="1">
      <c r="A201" s="463"/>
      <c r="B201" s="431"/>
      <c r="C201" s="249" t="s">
        <v>64</v>
      </c>
      <c r="D201" s="249" t="s">
        <v>11</v>
      </c>
      <c r="E201" s="249" t="s">
        <v>60</v>
      </c>
      <c r="F201" s="249" t="s">
        <v>147</v>
      </c>
      <c r="G201" s="226">
        <v>44726</v>
      </c>
      <c r="H201" s="200">
        <v>0.41666666666666669</v>
      </c>
      <c r="I201" s="200" t="s">
        <v>345</v>
      </c>
      <c r="J201" s="201"/>
      <c r="K201" s="446"/>
    </row>
    <row r="202" spans="1:11" ht="20.45" hidden="1" customHeight="1">
      <c r="A202" s="463"/>
      <c r="B202" s="431"/>
      <c r="C202" s="249" t="s">
        <v>64</v>
      </c>
      <c r="D202" s="249" t="s">
        <v>201</v>
      </c>
      <c r="E202" s="249" t="s">
        <v>60</v>
      </c>
      <c r="F202" s="249" t="s">
        <v>371</v>
      </c>
      <c r="G202" s="226">
        <v>44726</v>
      </c>
      <c r="H202" s="200">
        <v>0.41666666666666669</v>
      </c>
      <c r="I202" s="200" t="s">
        <v>346</v>
      </c>
      <c r="J202" s="201"/>
      <c r="K202" s="446"/>
    </row>
    <row r="203" spans="1:11" ht="20.45" hidden="1" customHeight="1">
      <c r="A203" s="463"/>
      <c r="B203" s="431"/>
      <c r="C203" s="249" t="s">
        <v>64</v>
      </c>
      <c r="D203" s="305" t="s">
        <v>11</v>
      </c>
      <c r="E203" s="305" t="s">
        <v>60</v>
      </c>
      <c r="F203" s="305" t="s">
        <v>7</v>
      </c>
      <c r="G203" s="226">
        <v>44727</v>
      </c>
      <c r="H203" s="200">
        <v>0.41666666666666669</v>
      </c>
      <c r="I203" s="200" t="s">
        <v>345</v>
      </c>
      <c r="J203" s="201"/>
      <c r="K203" s="446"/>
    </row>
    <row r="204" spans="1:11" ht="20.45" hidden="1" customHeight="1">
      <c r="A204" s="463"/>
      <c r="B204" s="431"/>
      <c r="C204" s="249" t="s">
        <v>64</v>
      </c>
      <c r="D204" s="305" t="s">
        <v>147</v>
      </c>
      <c r="E204" s="305" t="s">
        <v>60</v>
      </c>
      <c r="F204" s="305" t="s">
        <v>371</v>
      </c>
      <c r="G204" s="226">
        <v>44727</v>
      </c>
      <c r="H204" s="200">
        <v>0.41666666666666669</v>
      </c>
      <c r="I204" s="200" t="s">
        <v>346</v>
      </c>
      <c r="J204" s="201"/>
      <c r="K204" s="446"/>
    </row>
    <row r="205" spans="1:11" ht="20.45" hidden="1" customHeight="1">
      <c r="A205" s="463"/>
      <c r="B205" s="431"/>
      <c r="C205" s="249" t="s">
        <v>64</v>
      </c>
      <c r="D205" s="249" t="s">
        <v>11</v>
      </c>
      <c r="E205" s="249" t="s">
        <v>60</v>
      </c>
      <c r="F205" s="249" t="s">
        <v>371</v>
      </c>
      <c r="G205" s="226">
        <v>44728</v>
      </c>
      <c r="H205" s="200">
        <v>0.41666666666666669</v>
      </c>
      <c r="I205" s="200" t="s">
        <v>345</v>
      </c>
      <c r="J205" s="201"/>
      <c r="K205" s="446"/>
    </row>
    <row r="206" spans="1:11" ht="20.45" hidden="1" customHeight="1">
      <c r="A206" s="463"/>
      <c r="B206" s="431"/>
      <c r="C206" s="249" t="s">
        <v>64</v>
      </c>
      <c r="D206" s="249" t="s">
        <v>7</v>
      </c>
      <c r="E206" s="249" t="s">
        <v>60</v>
      </c>
      <c r="F206" s="249" t="s">
        <v>201</v>
      </c>
      <c r="G206" s="226">
        <v>44728</v>
      </c>
      <c r="H206" s="200">
        <v>0.41666666666666669</v>
      </c>
      <c r="I206" s="200" t="s">
        <v>346</v>
      </c>
      <c r="J206" s="201"/>
      <c r="K206" s="446"/>
    </row>
    <row r="207" spans="1:11" ht="20.45" hidden="1" customHeight="1">
      <c r="A207" s="463"/>
      <c r="B207" s="431"/>
      <c r="C207" s="249" t="s">
        <v>64</v>
      </c>
      <c r="D207" s="305" t="s">
        <v>11</v>
      </c>
      <c r="E207" s="305" t="s">
        <v>60</v>
      </c>
      <c r="F207" s="305" t="s">
        <v>201</v>
      </c>
      <c r="G207" s="226">
        <v>44729</v>
      </c>
      <c r="H207" s="200">
        <v>0.41666666666666669</v>
      </c>
      <c r="I207" s="200" t="s">
        <v>345</v>
      </c>
      <c r="J207" s="201"/>
      <c r="K207" s="446"/>
    </row>
    <row r="208" spans="1:11" ht="20.45" hidden="1" customHeight="1" thickBot="1">
      <c r="A208" s="463"/>
      <c r="B208" s="432"/>
      <c r="C208" s="250" t="s">
        <v>64</v>
      </c>
      <c r="D208" s="307" t="s">
        <v>7</v>
      </c>
      <c r="E208" s="307" t="s">
        <v>60</v>
      </c>
      <c r="F208" s="307" t="s">
        <v>147</v>
      </c>
      <c r="G208" s="227">
        <v>44729</v>
      </c>
      <c r="H208" s="202">
        <v>0.41666666666666669</v>
      </c>
      <c r="I208" s="202" t="s">
        <v>346</v>
      </c>
      <c r="J208" s="203"/>
      <c r="K208" s="447"/>
    </row>
    <row r="209" spans="1:11" ht="20.45" hidden="1" customHeight="1">
      <c r="A209" s="463"/>
      <c r="B209" s="436" t="s">
        <v>43</v>
      </c>
      <c r="C209" s="251" t="s">
        <v>65</v>
      </c>
      <c r="D209" s="251" t="s">
        <v>371</v>
      </c>
      <c r="E209" s="251" t="s">
        <v>60</v>
      </c>
      <c r="F209" s="251" t="s">
        <v>201</v>
      </c>
      <c r="G209" s="228">
        <v>44725</v>
      </c>
      <c r="H209" s="186">
        <v>0.54166666666666663</v>
      </c>
      <c r="I209" s="186" t="s">
        <v>345</v>
      </c>
      <c r="J209" s="187"/>
      <c r="K209" s="424" t="s">
        <v>1004</v>
      </c>
    </row>
    <row r="210" spans="1:11" ht="20.45" hidden="1" customHeight="1" thickBot="1">
      <c r="A210" s="463"/>
      <c r="B210" s="437"/>
      <c r="C210" s="252" t="s">
        <v>65</v>
      </c>
      <c r="D210" s="252" t="s">
        <v>7</v>
      </c>
      <c r="E210" s="252" t="s">
        <v>60</v>
      </c>
      <c r="F210" s="252" t="s">
        <v>147</v>
      </c>
      <c r="G210" s="229">
        <v>44725</v>
      </c>
      <c r="H210" s="188">
        <v>0.54166666666666663</v>
      </c>
      <c r="I210" s="188" t="s">
        <v>346</v>
      </c>
      <c r="J210" s="189"/>
      <c r="K210" s="425"/>
    </row>
    <row r="211" spans="1:11" ht="20.45" hidden="1" customHeight="1">
      <c r="A211" s="463"/>
      <c r="B211" s="437"/>
      <c r="C211" s="252" t="s">
        <v>65</v>
      </c>
      <c r="D211" s="252" t="s">
        <v>11</v>
      </c>
      <c r="E211" s="252" t="s">
        <v>60</v>
      </c>
      <c r="F211" s="252" t="s">
        <v>201</v>
      </c>
      <c r="G211" s="229">
        <v>44726</v>
      </c>
      <c r="H211" s="188">
        <v>0.54166666666666663</v>
      </c>
      <c r="I211" s="188" t="s">
        <v>345</v>
      </c>
      <c r="J211" s="189"/>
      <c r="K211" s="425"/>
    </row>
    <row r="212" spans="1:11" ht="20.45" hidden="1" customHeight="1" thickBot="1">
      <c r="A212" s="463"/>
      <c r="B212" s="437"/>
      <c r="C212" s="252" t="s">
        <v>65</v>
      </c>
      <c r="D212" s="252" t="s">
        <v>371</v>
      </c>
      <c r="E212" s="252" t="s">
        <v>60</v>
      </c>
      <c r="F212" s="252" t="s">
        <v>7</v>
      </c>
      <c r="G212" s="229">
        <v>44726</v>
      </c>
      <c r="H212" s="188">
        <v>0.54166666666666663</v>
      </c>
      <c r="I212" s="188" t="s">
        <v>346</v>
      </c>
      <c r="J212" s="189"/>
      <c r="K212" s="425"/>
    </row>
    <row r="213" spans="1:11" ht="20.45" hidden="1" customHeight="1">
      <c r="A213" s="463"/>
      <c r="B213" s="437"/>
      <c r="C213" s="252" t="s">
        <v>65</v>
      </c>
      <c r="D213" s="321" t="s">
        <v>11</v>
      </c>
      <c r="E213" s="252" t="s">
        <v>60</v>
      </c>
      <c r="F213" s="321" t="s">
        <v>147</v>
      </c>
      <c r="G213" s="229">
        <v>44727</v>
      </c>
      <c r="H213" s="188">
        <v>0.54166666666666663</v>
      </c>
      <c r="I213" s="188" t="s">
        <v>345</v>
      </c>
      <c r="J213" s="189"/>
      <c r="K213" s="425"/>
    </row>
    <row r="214" spans="1:11" ht="20.45" hidden="1" customHeight="1" thickBot="1">
      <c r="A214" s="463"/>
      <c r="B214" s="437"/>
      <c r="C214" s="252" t="s">
        <v>65</v>
      </c>
      <c r="D214" s="321" t="s">
        <v>201</v>
      </c>
      <c r="E214" s="252" t="s">
        <v>60</v>
      </c>
      <c r="F214" s="321" t="s">
        <v>7</v>
      </c>
      <c r="G214" s="229">
        <v>44727</v>
      </c>
      <c r="H214" s="188">
        <v>0.54166666666666663</v>
      </c>
      <c r="I214" s="188" t="s">
        <v>346</v>
      </c>
      <c r="J214" s="189"/>
      <c r="K214" s="425"/>
    </row>
    <row r="215" spans="1:11" ht="20.45" hidden="1" customHeight="1">
      <c r="A215" s="463"/>
      <c r="B215" s="437"/>
      <c r="C215" s="252" t="s">
        <v>65</v>
      </c>
      <c r="D215" s="252" t="s">
        <v>11</v>
      </c>
      <c r="E215" s="252" t="s">
        <v>60</v>
      </c>
      <c r="F215" s="252" t="s">
        <v>7</v>
      </c>
      <c r="G215" s="229">
        <v>44728</v>
      </c>
      <c r="H215" s="188">
        <v>0.54166666666666663</v>
      </c>
      <c r="I215" s="188" t="s">
        <v>345</v>
      </c>
      <c r="J215" s="189"/>
      <c r="K215" s="425"/>
    </row>
    <row r="216" spans="1:11" ht="20.45" hidden="1" customHeight="1">
      <c r="A216" s="463"/>
      <c r="B216" s="437"/>
      <c r="C216" s="252" t="s">
        <v>65</v>
      </c>
      <c r="D216" s="252" t="s">
        <v>147</v>
      </c>
      <c r="E216" s="252" t="s">
        <v>60</v>
      </c>
      <c r="F216" s="252" t="s">
        <v>371</v>
      </c>
      <c r="G216" s="229">
        <v>44728</v>
      </c>
      <c r="H216" s="188">
        <v>0.54166666666666663</v>
      </c>
      <c r="I216" s="188" t="s">
        <v>346</v>
      </c>
      <c r="J216" s="189"/>
      <c r="K216" s="425"/>
    </row>
    <row r="217" spans="1:11" ht="20.45" customHeight="1">
      <c r="A217" s="463"/>
      <c r="B217" s="437"/>
      <c r="C217" s="252" t="s">
        <v>65</v>
      </c>
      <c r="D217" s="321" t="s">
        <v>11</v>
      </c>
      <c r="E217" s="321" t="s">
        <v>60</v>
      </c>
      <c r="F217" s="321" t="s">
        <v>371</v>
      </c>
      <c r="G217" s="229">
        <v>44729</v>
      </c>
      <c r="H217" s="188">
        <v>0.54166666666666663</v>
      </c>
      <c r="I217" s="188" t="s">
        <v>345</v>
      </c>
      <c r="J217" s="189"/>
      <c r="K217" s="425"/>
    </row>
    <row r="218" spans="1:11" ht="20.45" customHeight="1" thickBot="1">
      <c r="A218" s="463"/>
      <c r="B218" s="438"/>
      <c r="C218" s="253" t="s">
        <v>65</v>
      </c>
      <c r="D218" s="359" t="s">
        <v>147</v>
      </c>
      <c r="E218" s="359" t="s">
        <v>60</v>
      </c>
      <c r="F218" s="359" t="s">
        <v>201</v>
      </c>
      <c r="G218" s="230">
        <v>44729</v>
      </c>
      <c r="H218" s="190">
        <v>0.54166666666666663</v>
      </c>
      <c r="I218" s="190" t="s">
        <v>346</v>
      </c>
      <c r="J218" s="191"/>
      <c r="K218" s="426"/>
    </row>
    <row r="219" spans="1:11" ht="20.45" hidden="1" customHeight="1">
      <c r="A219" s="463"/>
      <c r="B219" s="430" t="s">
        <v>42</v>
      </c>
      <c r="C219" s="248" t="s">
        <v>64</v>
      </c>
      <c r="D219" s="248" t="s">
        <v>12</v>
      </c>
      <c r="E219" s="248" t="s">
        <v>60</v>
      </c>
      <c r="F219" s="248" t="s">
        <v>365</v>
      </c>
      <c r="G219" s="225">
        <v>44725</v>
      </c>
      <c r="H219" s="198">
        <v>0.41666666666666669</v>
      </c>
      <c r="I219" s="198" t="s">
        <v>345</v>
      </c>
      <c r="J219" s="199"/>
      <c r="K219" s="445" t="s">
        <v>1005</v>
      </c>
    </row>
    <row r="220" spans="1:11" ht="20.45" hidden="1" customHeight="1" thickBot="1">
      <c r="A220" s="463"/>
      <c r="B220" s="431"/>
      <c r="C220" s="249" t="s">
        <v>64</v>
      </c>
      <c r="D220" s="249" t="s">
        <v>155</v>
      </c>
      <c r="E220" s="249" t="s">
        <v>60</v>
      </c>
      <c r="F220" s="249" t="s">
        <v>156</v>
      </c>
      <c r="G220" s="226">
        <v>44725</v>
      </c>
      <c r="H220" s="200">
        <v>0.41666666666666669</v>
      </c>
      <c r="I220" s="200" t="s">
        <v>346</v>
      </c>
      <c r="J220" s="201"/>
      <c r="K220" s="446"/>
    </row>
    <row r="221" spans="1:11" ht="20.45" hidden="1" customHeight="1">
      <c r="A221" s="463"/>
      <c r="B221" s="431"/>
      <c r="C221" s="249" t="s">
        <v>64</v>
      </c>
      <c r="D221" s="249" t="s">
        <v>364</v>
      </c>
      <c r="E221" s="249" t="s">
        <v>60</v>
      </c>
      <c r="F221" s="249" t="s">
        <v>365</v>
      </c>
      <c r="G221" s="226">
        <v>44726</v>
      </c>
      <c r="H221" s="200">
        <v>0.41666666666666669</v>
      </c>
      <c r="I221" s="200" t="s">
        <v>345</v>
      </c>
      <c r="J221" s="201"/>
      <c r="K221" s="446"/>
    </row>
    <row r="222" spans="1:11" ht="20.45" hidden="1" customHeight="1">
      <c r="A222" s="463"/>
      <c r="B222" s="431"/>
      <c r="C222" s="249" t="s">
        <v>64</v>
      </c>
      <c r="D222" s="249" t="s">
        <v>12</v>
      </c>
      <c r="E222" s="249" t="s">
        <v>60</v>
      </c>
      <c r="F222" s="249" t="s">
        <v>155</v>
      </c>
      <c r="G222" s="226">
        <v>44726</v>
      </c>
      <c r="H222" s="200">
        <v>0.41666666666666669</v>
      </c>
      <c r="I222" s="200" t="s">
        <v>346</v>
      </c>
      <c r="J222" s="201"/>
      <c r="K222" s="446"/>
    </row>
    <row r="223" spans="1:11" ht="20.45" hidden="1" customHeight="1">
      <c r="A223" s="463"/>
      <c r="B223" s="431"/>
      <c r="C223" s="249" t="s">
        <v>64</v>
      </c>
      <c r="D223" s="305" t="s">
        <v>364</v>
      </c>
      <c r="E223" s="305" t="s">
        <v>60</v>
      </c>
      <c r="F223" s="305" t="s">
        <v>156</v>
      </c>
      <c r="G223" s="226">
        <v>44727</v>
      </c>
      <c r="H223" s="200">
        <v>0.41666666666666669</v>
      </c>
      <c r="I223" s="200" t="s">
        <v>345</v>
      </c>
      <c r="J223" s="201"/>
      <c r="K223" s="446"/>
    </row>
    <row r="224" spans="1:11" ht="20.45" hidden="1" customHeight="1" thickBot="1">
      <c r="A224" s="463"/>
      <c r="B224" s="431"/>
      <c r="C224" s="249" t="s">
        <v>64</v>
      </c>
      <c r="D224" s="305" t="s">
        <v>365</v>
      </c>
      <c r="E224" s="305" t="s">
        <v>60</v>
      </c>
      <c r="F224" s="305" t="s">
        <v>155</v>
      </c>
      <c r="G224" s="226">
        <v>44727</v>
      </c>
      <c r="H224" s="200">
        <v>0.41666666666666669</v>
      </c>
      <c r="I224" s="200" t="s">
        <v>346</v>
      </c>
      <c r="J224" s="201"/>
      <c r="K224" s="446"/>
    </row>
    <row r="225" spans="1:11" ht="20.45" hidden="1" customHeight="1">
      <c r="A225" s="463"/>
      <c r="B225" s="431"/>
      <c r="C225" s="249" t="s">
        <v>64</v>
      </c>
      <c r="D225" s="249" t="s">
        <v>364</v>
      </c>
      <c r="E225" s="249" t="s">
        <v>60</v>
      </c>
      <c r="F225" s="249" t="s">
        <v>155</v>
      </c>
      <c r="G225" s="226">
        <v>44728</v>
      </c>
      <c r="H225" s="200">
        <v>0.41666666666666669</v>
      </c>
      <c r="I225" s="200" t="s">
        <v>345</v>
      </c>
      <c r="J225" s="201"/>
      <c r="K225" s="446"/>
    </row>
    <row r="226" spans="1:11" ht="20.45" hidden="1" customHeight="1">
      <c r="A226" s="463"/>
      <c r="B226" s="431"/>
      <c r="C226" s="249" t="s">
        <v>64</v>
      </c>
      <c r="D226" s="249" t="s">
        <v>156</v>
      </c>
      <c r="E226" s="249" t="s">
        <v>60</v>
      </c>
      <c r="F226" s="249" t="s">
        <v>12</v>
      </c>
      <c r="G226" s="226">
        <v>44728</v>
      </c>
      <c r="H226" s="200">
        <v>0.41666666666666669</v>
      </c>
      <c r="I226" s="200" t="s">
        <v>346</v>
      </c>
      <c r="J226" s="201"/>
      <c r="K226" s="446"/>
    </row>
    <row r="227" spans="1:11" ht="20.45" hidden="1" customHeight="1">
      <c r="A227" s="463"/>
      <c r="B227" s="431"/>
      <c r="C227" s="249" t="s">
        <v>64</v>
      </c>
      <c r="D227" s="305" t="s">
        <v>364</v>
      </c>
      <c r="E227" s="305" t="s">
        <v>60</v>
      </c>
      <c r="F227" s="305" t="s">
        <v>12</v>
      </c>
      <c r="G227" s="226">
        <v>44729</v>
      </c>
      <c r="H227" s="200">
        <v>0.41666666666666669</v>
      </c>
      <c r="I227" s="200" t="s">
        <v>345</v>
      </c>
      <c r="J227" s="201"/>
      <c r="K227" s="446"/>
    </row>
    <row r="228" spans="1:11" ht="20.45" hidden="1" customHeight="1" thickBot="1">
      <c r="A228" s="463"/>
      <c r="B228" s="432"/>
      <c r="C228" s="250" t="s">
        <v>64</v>
      </c>
      <c r="D228" s="307" t="s">
        <v>156</v>
      </c>
      <c r="E228" s="307" t="s">
        <v>60</v>
      </c>
      <c r="F228" s="307" t="s">
        <v>365</v>
      </c>
      <c r="G228" s="227">
        <v>44729</v>
      </c>
      <c r="H228" s="202">
        <v>0.41666666666666669</v>
      </c>
      <c r="I228" s="202" t="s">
        <v>346</v>
      </c>
      <c r="J228" s="203"/>
      <c r="K228" s="447"/>
    </row>
    <row r="229" spans="1:11" ht="20.45" hidden="1" customHeight="1">
      <c r="A229" s="463"/>
      <c r="B229" s="436" t="s">
        <v>42</v>
      </c>
      <c r="C229" s="251" t="s">
        <v>65</v>
      </c>
      <c r="D229" s="251" t="s">
        <v>12</v>
      </c>
      <c r="E229" s="251" t="s">
        <v>60</v>
      </c>
      <c r="F229" s="251" t="s">
        <v>365</v>
      </c>
      <c r="G229" s="228">
        <v>44725</v>
      </c>
      <c r="H229" s="186">
        <v>0.41666666666666669</v>
      </c>
      <c r="I229" s="186" t="s">
        <v>347</v>
      </c>
      <c r="J229" s="187"/>
      <c r="K229" s="424" t="s">
        <v>1005</v>
      </c>
    </row>
    <row r="230" spans="1:11" ht="20.45" hidden="1" customHeight="1">
      <c r="A230" s="463"/>
      <c r="B230" s="437"/>
      <c r="C230" s="252" t="s">
        <v>65</v>
      </c>
      <c r="D230" s="252" t="s">
        <v>155</v>
      </c>
      <c r="E230" s="252" t="s">
        <v>60</v>
      </c>
      <c r="F230" s="252" t="s">
        <v>156</v>
      </c>
      <c r="G230" s="229">
        <v>44725</v>
      </c>
      <c r="H230" s="188">
        <v>0.41666666666666669</v>
      </c>
      <c r="I230" s="188" t="s">
        <v>348</v>
      </c>
      <c r="J230" s="189"/>
      <c r="K230" s="425"/>
    </row>
    <row r="231" spans="1:11" ht="20.45" hidden="1" customHeight="1">
      <c r="A231" s="463"/>
      <c r="B231" s="437"/>
      <c r="C231" s="252" t="s">
        <v>65</v>
      </c>
      <c r="D231" s="252" t="s">
        <v>364</v>
      </c>
      <c r="E231" s="252" t="s">
        <v>60</v>
      </c>
      <c r="F231" s="252" t="s">
        <v>365</v>
      </c>
      <c r="G231" s="229">
        <v>44726</v>
      </c>
      <c r="H231" s="188">
        <v>0.41666666666666669</v>
      </c>
      <c r="I231" s="186" t="s">
        <v>347</v>
      </c>
      <c r="J231" s="189"/>
      <c r="K231" s="425"/>
    </row>
    <row r="232" spans="1:11" ht="20.45" hidden="1" customHeight="1" thickBot="1">
      <c r="A232" s="463"/>
      <c r="B232" s="437"/>
      <c r="C232" s="252" t="s">
        <v>65</v>
      </c>
      <c r="D232" s="252" t="s">
        <v>12</v>
      </c>
      <c r="E232" s="252" t="s">
        <v>60</v>
      </c>
      <c r="F232" s="252" t="s">
        <v>155</v>
      </c>
      <c r="G232" s="229">
        <v>44726</v>
      </c>
      <c r="H232" s="188">
        <v>0.41666666666666669</v>
      </c>
      <c r="I232" s="188" t="s">
        <v>348</v>
      </c>
      <c r="J232" s="189"/>
      <c r="K232" s="425"/>
    </row>
    <row r="233" spans="1:11" ht="20.45" hidden="1" customHeight="1">
      <c r="A233" s="463"/>
      <c r="B233" s="437"/>
      <c r="C233" s="252" t="s">
        <v>65</v>
      </c>
      <c r="D233" s="321" t="s">
        <v>364</v>
      </c>
      <c r="E233" s="252" t="s">
        <v>60</v>
      </c>
      <c r="F233" s="321" t="s">
        <v>156</v>
      </c>
      <c r="G233" s="229">
        <v>44727</v>
      </c>
      <c r="H233" s="188">
        <v>0.41666666666666669</v>
      </c>
      <c r="I233" s="186" t="s">
        <v>347</v>
      </c>
      <c r="J233" s="189"/>
      <c r="K233" s="425"/>
    </row>
    <row r="234" spans="1:11" ht="20.45" hidden="1" customHeight="1">
      <c r="A234" s="463"/>
      <c r="B234" s="437"/>
      <c r="C234" s="252" t="s">
        <v>65</v>
      </c>
      <c r="D234" s="321" t="s">
        <v>365</v>
      </c>
      <c r="E234" s="252" t="s">
        <v>60</v>
      </c>
      <c r="F234" s="321" t="s">
        <v>155</v>
      </c>
      <c r="G234" s="229">
        <v>44727</v>
      </c>
      <c r="H234" s="188">
        <v>0.41666666666666669</v>
      </c>
      <c r="I234" s="188" t="s">
        <v>348</v>
      </c>
      <c r="J234" s="189"/>
      <c r="K234" s="425"/>
    </row>
    <row r="235" spans="1:11" ht="20.45" hidden="1" customHeight="1">
      <c r="A235" s="463"/>
      <c r="B235" s="437"/>
      <c r="C235" s="252" t="s">
        <v>65</v>
      </c>
      <c r="D235" s="252" t="s">
        <v>364</v>
      </c>
      <c r="E235" s="252" t="s">
        <v>60</v>
      </c>
      <c r="F235" s="252" t="s">
        <v>155</v>
      </c>
      <c r="G235" s="229">
        <v>44728</v>
      </c>
      <c r="H235" s="188">
        <v>0.41666666666666669</v>
      </c>
      <c r="I235" s="186" t="s">
        <v>347</v>
      </c>
      <c r="J235" s="189"/>
      <c r="K235" s="425"/>
    </row>
    <row r="236" spans="1:11" ht="20.45" hidden="1" customHeight="1" thickBot="1">
      <c r="A236" s="463"/>
      <c r="B236" s="437"/>
      <c r="C236" s="252" t="s">
        <v>65</v>
      </c>
      <c r="D236" s="252" t="s">
        <v>156</v>
      </c>
      <c r="E236" s="252" t="s">
        <v>60</v>
      </c>
      <c r="F236" s="252" t="s">
        <v>12</v>
      </c>
      <c r="G236" s="229">
        <v>44728</v>
      </c>
      <c r="H236" s="188">
        <v>0.41666666666666669</v>
      </c>
      <c r="I236" s="188" t="s">
        <v>348</v>
      </c>
      <c r="J236" s="189"/>
      <c r="K236" s="425"/>
    </row>
    <row r="237" spans="1:11" ht="20.45" customHeight="1">
      <c r="A237" s="463"/>
      <c r="B237" s="437"/>
      <c r="C237" s="252" t="s">
        <v>65</v>
      </c>
      <c r="D237" s="321" t="s">
        <v>364</v>
      </c>
      <c r="E237" s="321" t="s">
        <v>60</v>
      </c>
      <c r="F237" s="321" t="s">
        <v>12</v>
      </c>
      <c r="G237" s="229">
        <v>44729</v>
      </c>
      <c r="H237" s="188">
        <v>0.41666666666666669</v>
      </c>
      <c r="I237" s="186" t="s">
        <v>347</v>
      </c>
      <c r="J237" s="189"/>
      <c r="K237" s="425"/>
    </row>
    <row r="238" spans="1:11" ht="20.45" customHeight="1" thickBot="1">
      <c r="A238" s="463"/>
      <c r="B238" s="438"/>
      <c r="C238" s="253" t="s">
        <v>65</v>
      </c>
      <c r="D238" s="359" t="s">
        <v>156</v>
      </c>
      <c r="E238" s="359" t="s">
        <v>60</v>
      </c>
      <c r="F238" s="359" t="s">
        <v>365</v>
      </c>
      <c r="G238" s="230">
        <v>44729</v>
      </c>
      <c r="H238" s="190">
        <v>0.41666666666666669</v>
      </c>
      <c r="I238" s="188" t="s">
        <v>348</v>
      </c>
      <c r="J238" s="191"/>
      <c r="K238" s="426"/>
    </row>
    <row r="239" spans="1:11" ht="20.45" hidden="1" customHeight="1" thickBot="1">
      <c r="A239" s="463"/>
      <c r="B239" s="219" t="s">
        <v>343</v>
      </c>
      <c r="C239" s="277" t="s">
        <v>65</v>
      </c>
      <c r="D239" s="324" t="s">
        <v>386</v>
      </c>
      <c r="E239" s="278" t="s">
        <v>60</v>
      </c>
      <c r="F239" s="324" t="s">
        <v>15</v>
      </c>
      <c r="G239" s="229">
        <v>44727</v>
      </c>
      <c r="H239" s="220">
        <v>0.41666666666666669</v>
      </c>
      <c r="I239" s="220" t="s">
        <v>345</v>
      </c>
      <c r="J239" s="221"/>
      <c r="K239" s="222" t="s">
        <v>1006</v>
      </c>
    </row>
    <row r="240" spans="1:11" ht="20.45" hidden="1" customHeight="1" thickBot="1">
      <c r="A240" s="463"/>
      <c r="B240" s="204" t="s">
        <v>343</v>
      </c>
      <c r="C240" s="262" t="s">
        <v>64</v>
      </c>
      <c r="D240" s="318" t="s">
        <v>386</v>
      </c>
      <c r="E240" s="318" t="s">
        <v>60</v>
      </c>
      <c r="F240" s="318" t="s">
        <v>15</v>
      </c>
      <c r="G240" s="226">
        <v>44727</v>
      </c>
      <c r="H240" s="214">
        <v>0.41666666666666669</v>
      </c>
      <c r="I240" s="214" t="s">
        <v>346</v>
      </c>
      <c r="J240" s="215"/>
      <c r="K240" s="216" t="s">
        <v>1006</v>
      </c>
    </row>
    <row r="241" spans="1:11" ht="20.45" hidden="1" customHeight="1" thickBot="1">
      <c r="A241" s="463"/>
      <c r="B241" s="430" t="s">
        <v>390</v>
      </c>
      <c r="C241" s="248" t="s">
        <v>64</v>
      </c>
      <c r="D241" s="256" t="s">
        <v>387</v>
      </c>
      <c r="E241" s="248" t="s">
        <v>60</v>
      </c>
      <c r="F241" s="256" t="s">
        <v>388</v>
      </c>
      <c r="G241" s="225">
        <v>44726</v>
      </c>
      <c r="H241" s="198">
        <v>0.41666666666666669</v>
      </c>
      <c r="I241" s="198" t="s">
        <v>345</v>
      </c>
      <c r="J241" s="199"/>
      <c r="K241" s="445" t="s">
        <v>1007</v>
      </c>
    </row>
    <row r="242" spans="1:11" ht="20.45" hidden="1" customHeight="1">
      <c r="A242" s="463"/>
      <c r="B242" s="431"/>
      <c r="C242" s="249" t="s">
        <v>64</v>
      </c>
      <c r="D242" s="304" t="s">
        <v>389</v>
      </c>
      <c r="E242" s="305" t="s">
        <v>60</v>
      </c>
      <c r="F242" s="304" t="s">
        <v>388</v>
      </c>
      <c r="G242" s="226">
        <v>44727</v>
      </c>
      <c r="H242" s="200">
        <v>0.41666666666666669</v>
      </c>
      <c r="I242" s="200" t="s">
        <v>345</v>
      </c>
      <c r="J242" s="201"/>
      <c r="K242" s="446"/>
    </row>
    <row r="243" spans="1:11" ht="20.45" hidden="1" customHeight="1" thickBot="1">
      <c r="A243" s="463"/>
      <c r="B243" s="432"/>
      <c r="C243" s="250" t="s">
        <v>64</v>
      </c>
      <c r="D243" s="259" t="s">
        <v>389</v>
      </c>
      <c r="E243" s="250" t="s">
        <v>60</v>
      </c>
      <c r="F243" s="259" t="s">
        <v>387</v>
      </c>
      <c r="G243" s="227">
        <v>44728</v>
      </c>
      <c r="H243" s="202">
        <v>0.41666666666666669</v>
      </c>
      <c r="I243" s="202" t="s">
        <v>345</v>
      </c>
      <c r="J243" s="203"/>
      <c r="K243" s="447"/>
    </row>
    <row r="244" spans="1:11" ht="20.45" hidden="1" customHeight="1" thickBot="1">
      <c r="A244" s="463"/>
      <c r="B244" s="436" t="s">
        <v>390</v>
      </c>
      <c r="C244" s="251" t="s">
        <v>65</v>
      </c>
      <c r="D244" s="251" t="s">
        <v>387</v>
      </c>
      <c r="E244" s="251" t="s">
        <v>60</v>
      </c>
      <c r="F244" s="251" t="s">
        <v>388</v>
      </c>
      <c r="G244" s="229">
        <v>44726</v>
      </c>
      <c r="H244" s="186">
        <v>0.41666666666666669</v>
      </c>
      <c r="I244" s="186" t="s">
        <v>346</v>
      </c>
      <c r="J244" s="187"/>
      <c r="K244" s="424" t="s">
        <v>1007</v>
      </c>
    </row>
    <row r="245" spans="1:11" ht="20.45" hidden="1" customHeight="1">
      <c r="A245" s="463"/>
      <c r="B245" s="437"/>
      <c r="C245" s="252" t="s">
        <v>65</v>
      </c>
      <c r="D245" s="321" t="s">
        <v>389</v>
      </c>
      <c r="E245" s="252" t="s">
        <v>60</v>
      </c>
      <c r="F245" s="321" t="s">
        <v>388</v>
      </c>
      <c r="G245" s="229">
        <v>44727</v>
      </c>
      <c r="H245" s="188">
        <v>0.41666666666666669</v>
      </c>
      <c r="I245" s="188" t="s">
        <v>346</v>
      </c>
      <c r="J245" s="189"/>
      <c r="K245" s="425"/>
    </row>
    <row r="246" spans="1:11" ht="20.45" hidden="1" customHeight="1" thickBot="1">
      <c r="A246" s="463"/>
      <c r="B246" s="438"/>
      <c r="C246" s="253" t="s">
        <v>65</v>
      </c>
      <c r="D246" s="253" t="s">
        <v>389</v>
      </c>
      <c r="E246" s="253" t="s">
        <v>60</v>
      </c>
      <c r="F246" s="253" t="s">
        <v>387</v>
      </c>
      <c r="G246" s="229">
        <v>44728</v>
      </c>
      <c r="H246" s="190">
        <v>0.41666666666666669</v>
      </c>
      <c r="I246" s="190" t="s">
        <v>346</v>
      </c>
      <c r="J246" s="191"/>
      <c r="K246" s="426"/>
    </row>
    <row r="247" spans="1:11" ht="20.45" hidden="1" customHeight="1">
      <c r="A247" s="463"/>
      <c r="B247" s="430" t="s">
        <v>38</v>
      </c>
      <c r="C247" s="248" t="s">
        <v>64</v>
      </c>
      <c r="D247" s="256" t="s">
        <v>384</v>
      </c>
      <c r="E247" s="248" t="s">
        <v>60</v>
      </c>
      <c r="F247" s="248" t="s">
        <v>385</v>
      </c>
      <c r="G247" s="225">
        <v>44726</v>
      </c>
      <c r="H247" s="198">
        <v>0.41666666666666669</v>
      </c>
      <c r="I247" s="198" t="s">
        <v>345</v>
      </c>
      <c r="J247" s="199"/>
      <c r="K247" s="445" t="s">
        <v>1008</v>
      </c>
    </row>
    <row r="248" spans="1:11" ht="20.45" hidden="1" customHeight="1">
      <c r="A248" s="463"/>
      <c r="B248" s="431"/>
      <c r="C248" s="249" t="s">
        <v>64</v>
      </c>
      <c r="D248" s="304" t="s">
        <v>383</v>
      </c>
      <c r="E248" s="305" t="s">
        <v>60</v>
      </c>
      <c r="F248" s="305" t="s">
        <v>385</v>
      </c>
      <c r="G248" s="226">
        <v>44727</v>
      </c>
      <c r="H248" s="200">
        <v>0.41666666666666669</v>
      </c>
      <c r="I248" s="200" t="s">
        <v>345</v>
      </c>
      <c r="J248" s="201"/>
      <c r="K248" s="446"/>
    </row>
    <row r="249" spans="1:11" ht="20.45" hidden="1" customHeight="1" thickBot="1">
      <c r="A249" s="463"/>
      <c r="B249" s="432"/>
      <c r="C249" s="250" t="s">
        <v>64</v>
      </c>
      <c r="D249" s="259" t="s">
        <v>383</v>
      </c>
      <c r="E249" s="250" t="s">
        <v>60</v>
      </c>
      <c r="F249" s="250" t="s">
        <v>384</v>
      </c>
      <c r="G249" s="227">
        <v>44728</v>
      </c>
      <c r="H249" s="202">
        <v>0.41666666666666669</v>
      </c>
      <c r="I249" s="202" t="s">
        <v>345</v>
      </c>
      <c r="J249" s="203"/>
      <c r="K249" s="447"/>
    </row>
    <row r="250" spans="1:11" ht="20.45" hidden="1" customHeight="1">
      <c r="A250" s="463"/>
      <c r="B250" s="436" t="s">
        <v>38</v>
      </c>
      <c r="C250" s="251" t="s">
        <v>65</v>
      </c>
      <c r="D250" s="251" t="s">
        <v>384</v>
      </c>
      <c r="E250" s="251" t="s">
        <v>60</v>
      </c>
      <c r="F250" s="251" t="s">
        <v>385</v>
      </c>
      <c r="G250" s="229">
        <v>44726</v>
      </c>
      <c r="H250" s="186">
        <v>0.41666666666666669</v>
      </c>
      <c r="I250" s="186" t="s">
        <v>346</v>
      </c>
      <c r="J250" s="187"/>
      <c r="K250" s="424" t="s">
        <v>1008</v>
      </c>
    </row>
    <row r="251" spans="1:11" ht="20.45" hidden="1" customHeight="1">
      <c r="A251" s="463"/>
      <c r="B251" s="437"/>
      <c r="C251" s="252" t="s">
        <v>65</v>
      </c>
      <c r="D251" s="321" t="s">
        <v>383</v>
      </c>
      <c r="E251" s="252" t="s">
        <v>60</v>
      </c>
      <c r="F251" s="321" t="s">
        <v>385</v>
      </c>
      <c r="G251" s="229">
        <v>44727</v>
      </c>
      <c r="H251" s="188">
        <v>0.41666666666666669</v>
      </c>
      <c r="I251" s="188" t="s">
        <v>346</v>
      </c>
      <c r="J251" s="189"/>
      <c r="K251" s="425"/>
    </row>
    <row r="252" spans="1:11" ht="20.45" hidden="1" customHeight="1" thickBot="1">
      <c r="A252" s="463"/>
      <c r="B252" s="438"/>
      <c r="C252" s="253" t="s">
        <v>65</v>
      </c>
      <c r="D252" s="253" t="s">
        <v>383</v>
      </c>
      <c r="E252" s="253" t="s">
        <v>60</v>
      </c>
      <c r="F252" s="253" t="s">
        <v>384</v>
      </c>
      <c r="G252" s="229">
        <v>44728</v>
      </c>
      <c r="H252" s="190">
        <v>0.41666666666666669</v>
      </c>
      <c r="I252" s="190" t="s">
        <v>346</v>
      </c>
      <c r="J252" s="191"/>
      <c r="K252" s="426"/>
    </row>
  </sheetData>
  <autoFilter ref="C3:G252" xr:uid="{00000000-0001-0000-0400-000000000000}">
    <filterColumn colId="0">
      <filters>
        <filter val="KADIN"/>
      </filters>
    </filterColumn>
    <filterColumn colId="4">
      <filters>
        <dateGroupItem year="2022" month="6" day="17" dateTimeGrouping="day"/>
      </filters>
    </filterColumn>
  </autoFilter>
  <sortState xmlns:xlrd2="http://schemas.microsoft.com/office/spreadsheetml/2017/richdata2" ref="D349:G368">
    <sortCondition ref="G349:G368"/>
  </sortState>
  <mergeCells count="71">
    <mergeCell ref="K244:K246"/>
    <mergeCell ref="B247:B249"/>
    <mergeCell ref="K247:K249"/>
    <mergeCell ref="B161:B170"/>
    <mergeCell ref="K161:K170"/>
    <mergeCell ref="B171:B180"/>
    <mergeCell ref="K171:K180"/>
    <mergeCell ref="A64:A69"/>
    <mergeCell ref="A36:A63"/>
    <mergeCell ref="A73:A252"/>
    <mergeCell ref="B250:B252"/>
    <mergeCell ref="K250:K252"/>
    <mergeCell ref="B181:B186"/>
    <mergeCell ref="K181:K186"/>
    <mergeCell ref="B187:B192"/>
    <mergeCell ref="K187:K192"/>
    <mergeCell ref="B219:B228"/>
    <mergeCell ref="K219:K228"/>
    <mergeCell ref="B229:B238"/>
    <mergeCell ref="K229:K238"/>
    <mergeCell ref="B241:B243"/>
    <mergeCell ref="K241:K243"/>
    <mergeCell ref="B244:B246"/>
    <mergeCell ref="A4:A29"/>
    <mergeCell ref="K209:K218"/>
    <mergeCell ref="K196:K198"/>
    <mergeCell ref="B67:B69"/>
    <mergeCell ref="K64:K66"/>
    <mergeCell ref="B64:B66"/>
    <mergeCell ref="B193:B195"/>
    <mergeCell ref="B196:B198"/>
    <mergeCell ref="B199:B208"/>
    <mergeCell ref="K115:K127"/>
    <mergeCell ref="B73:B87"/>
    <mergeCell ref="B33:B35"/>
    <mergeCell ref="A30:A35"/>
    <mergeCell ref="B36:B47"/>
    <mergeCell ref="B48:B63"/>
    <mergeCell ref="A70:A72"/>
    <mergeCell ref="K73:K87"/>
    <mergeCell ref="K199:K208"/>
    <mergeCell ref="B209:B218"/>
    <mergeCell ref="K4:K13"/>
    <mergeCell ref="K14:K23"/>
    <mergeCell ref="K24:K26"/>
    <mergeCell ref="K27:K29"/>
    <mergeCell ref="K33:K35"/>
    <mergeCell ref="B4:B13"/>
    <mergeCell ref="B14:B23"/>
    <mergeCell ref="B24:B26"/>
    <mergeCell ref="B27:B29"/>
    <mergeCell ref="B141:B150"/>
    <mergeCell ref="K141:K150"/>
    <mergeCell ref="B151:B160"/>
    <mergeCell ref="K151:K160"/>
    <mergeCell ref="A1:K2"/>
    <mergeCell ref="K67:K69"/>
    <mergeCell ref="K88:K102"/>
    <mergeCell ref="K193:K195"/>
    <mergeCell ref="B30:B32"/>
    <mergeCell ref="K30:K32"/>
    <mergeCell ref="B88:B102"/>
    <mergeCell ref="B103:B108"/>
    <mergeCell ref="B128:B140"/>
    <mergeCell ref="K128:K140"/>
    <mergeCell ref="K103:K108"/>
    <mergeCell ref="B109:B114"/>
    <mergeCell ref="K109:K114"/>
    <mergeCell ref="B115:B127"/>
    <mergeCell ref="K36:K47"/>
    <mergeCell ref="K48:K63"/>
  </mergeCells>
  <phoneticPr fontId="26" type="noConversion"/>
  <dataValidations count="2">
    <dataValidation type="list" allowBlank="1" showInputMessage="1" showErrorMessage="1" sqref="D10:D29" xr:uid="{00000000-0002-0000-0400-000000000000}">
      <formula1>#REF!</formula1>
    </dataValidation>
    <dataValidation type="list" allowBlank="1" showInputMessage="1" showErrorMessage="1" sqref="D54:D63 F54:F63 D187:D192 F239 D196:D198 D250:D252 D88:D102 D109:D114 D67:D69 F88:F102 D244:D246 D229:D239 D209:D218 D171:D180 D128:D140 D151:D160" xr:uid="{00000000-0002-0000-0400-000001000000}">
      <formula1>#REF!</formula1>
    </dataValidation>
  </dataValidations>
  <pageMargins left="0.19685039370078741" right="0.19685039370078741" top="0.19685039370078741" bottom="0.19685039370078741" header="0" footer="0"/>
  <pageSetup paperSize="9" scale="36" orientation="landscape" r:id="rId1"/>
  <rowBreaks count="3" manualBreakCount="3">
    <brk id="72" max="16383" man="1"/>
    <brk id="150" max="16383" man="1"/>
    <brk id="228" max="16383" man="1"/>
  </rowBreak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400-000002000000}">
          <x14:formula1>
            <xm:f>'Erkek İl'!$I$9:$I$12</xm:f>
          </x14:formula1>
          <xm:sqref>D103:D108 D181:D186</xm:sqref>
        </x14:dataValidation>
        <x14:dataValidation type="list" allowBlank="1" showInputMessage="1" showErrorMessage="1" xr:uid="{00000000-0002-0000-0400-000003000000}">
          <x14:formula1>
            <xm:f>'Erkek İl'!$I$14:$I$21</xm:f>
          </x14:formula1>
          <xm:sqref>D115:D127 F115:F127</xm:sqref>
        </x14:dataValidation>
        <x14:dataValidation type="list" allowBlank="1" showInputMessage="1" showErrorMessage="1" xr:uid="{00000000-0002-0000-0400-000004000000}">
          <x14:formula1>
            <xm:f>'Erkek İl'!$I$41:$I$45</xm:f>
          </x14:formula1>
          <xm:sqref>D193:D195 D241:D243 D247:D249</xm:sqref>
        </x14:dataValidation>
        <x14:dataValidation type="list" allowBlank="1" showInputMessage="1" showErrorMessage="1" xr:uid="{00000000-0002-0000-0400-000005000000}">
          <x14:formula1>
            <xm:f>'Erkek İl'!$I$46:$I$50</xm:f>
          </x14:formula1>
          <xm:sqref>D199:D208 D219:D228 D161:D170 D141:D150</xm:sqref>
        </x14:dataValidation>
        <x14:dataValidation type="list" allowBlank="1" showInputMessage="1" showErrorMessage="1" xr:uid="{00000000-0002-0000-0400-000006000000}">
          <x14:formula1>
            <xm:f>'Erkek İl'!$I$59:$I$60</xm:f>
          </x14:formula1>
          <xm:sqref>D240</xm:sqref>
        </x14:dataValidation>
        <x14:dataValidation type="list" allowBlank="1" showInputMessage="1" showErrorMessage="1" xr:uid="{00000000-0002-0000-0400-000007000000}">
          <x14:formula1>
            <xm:f>'Erkek İl'!$F$9:$F$12</xm:f>
          </x14:formula1>
          <xm:sqref>D4:D9</xm:sqref>
        </x14:dataValidation>
        <x14:dataValidation type="list" allowBlank="1" showInputMessage="1" showErrorMessage="1" xr:uid="{00000000-0002-0000-0400-000008000000}">
          <x14:formula1>
            <xm:f>'Erkek İl'!$R$4:$R$17</xm:f>
          </x14:formula1>
          <xm:sqref>F36:F53 D36:D53</xm:sqref>
        </x14:dataValidation>
        <x14:dataValidation type="list" allowBlank="1" showInputMessage="1" showErrorMessage="1" xr:uid="{00000000-0002-0000-0400-000009000000}">
          <x14:formula1>
            <xm:f>'Erkek İl'!$C$6:$C$9</xm:f>
          </x14:formula1>
          <xm:sqref>D30:D35</xm:sqref>
        </x14:dataValidation>
        <x14:dataValidation type="list" allowBlank="1" showInputMessage="1" showErrorMessage="1" xr:uid="{00000000-0002-0000-0400-00000A000000}">
          <x14:formula1>
            <xm:f>'Erkek İl'!$I$4:$I$8</xm:f>
          </x14:formula1>
          <xm:sqref>D73:D87</xm:sqref>
        </x14:dataValidation>
        <x14:dataValidation type="list" allowBlank="1" showInputMessage="1" showErrorMessage="1" xr:uid="{00000000-0002-0000-0400-00000B000000}">
          <x14:formula1>
            <xm:f>'Erkek İl'!$L$3:$L$9</xm:f>
          </x14:formula1>
          <xm:sqref>D64:D66 D70:D72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1:AL230"/>
  <sheetViews>
    <sheetView topLeftCell="E205" zoomScale="85" zoomScaleNormal="85" zoomScaleSheetLayoutView="55" workbookViewId="0">
      <selection activeCell="AH44" sqref="AH44"/>
    </sheetView>
  </sheetViews>
  <sheetFormatPr defaultColWidth="8.85546875" defaultRowHeight="14.25"/>
  <cols>
    <col min="1" max="1" width="4.42578125" style="15" customWidth="1"/>
    <col min="2" max="2" width="4.140625" style="105" customWidth="1"/>
    <col min="3" max="3" width="40.28515625" style="61" customWidth="1"/>
    <col min="4" max="20" width="4.85546875" style="15" customWidth="1"/>
    <col min="21" max="21" width="30.28515625" style="15" customWidth="1"/>
    <col min="22" max="22" width="31.28515625" style="15" customWidth="1"/>
    <col min="23" max="24" width="4.85546875" style="15" customWidth="1"/>
    <col min="25" max="30" width="4" style="295" customWidth="1"/>
    <col min="31" max="31" width="6.140625" style="117" customWidth="1"/>
    <col min="32" max="36" width="4" style="117" customWidth="1"/>
    <col min="37" max="38" width="8.85546875" style="117"/>
    <col min="39" max="16384" width="8.85546875" style="15"/>
  </cols>
  <sheetData>
    <row r="1" spans="2:36" ht="78.599999999999994" customHeight="1" thickTop="1">
      <c r="B1" s="179" t="s">
        <v>23</v>
      </c>
      <c r="C1" s="8" t="s">
        <v>64</v>
      </c>
      <c r="D1" s="9" t="s">
        <v>307</v>
      </c>
      <c r="E1" s="10" t="s">
        <v>308</v>
      </c>
      <c r="F1" s="11" t="s">
        <v>309</v>
      </c>
      <c r="G1" s="10" t="s">
        <v>308</v>
      </c>
      <c r="H1" s="11" t="s">
        <v>309</v>
      </c>
      <c r="I1" s="10" t="s">
        <v>308</v>
      </c>
      <c r="J1" s="11" t="s">
        <v>309</v>
      </c>
      <c r="K1" s="10" t="s">
        <v>308</v>
      </c>
      <c r="L1" s="11" t="s">
        <v>309</v>
      </c>
      <c r="M1" s="10" t="s">
        <v>308</v>
      </c>
      <c r="N1" s="11" t="s">
        <v>309</v>
      </c>
      <c r="O1" s="62" t="s">
        <v>310</v>
      </c>
      <c r="P1" s="12" t="s">
        <v>311</v>
      </c>
      <c r="Q1" s="10" t="s">
        <v>312</v>
      </c>
      <c r="R1" s="11" t="s">
        <v>313</v>
      </c>
      <c r="S1" s="13" t="s">
        <v>314</v>
      </c>
      <c r="T1" s="14" t="s">
        <v>315</v>
      </c>
      <c r="U1" s="464" t="s">
        <v>316</v>
      </c>
      <c r="V1" s="465"/>
      <c r="W1" s="466" t="s">
        <v>317</v>
      </c>
      <c r="X1" s="467"/>
      <c r="Y1" s="297" t="s">
        <v>333</v>
      </c>
      <c r="Z1" s="298" t="s">
        <v>333</v>
      </c>
      <c r="AA1" s="298" t="s">
        <v>334</v>
      </c>
      <c r="AB1" s="298" t="s">
        <v>334</v>
      </c>
    </row>
    <row r="2" spans="2:36" ht="12.75" customHeight="1">
      <c r="B2" s="102">
        <v>1</v>
      </c>
      <c r="C2" s="16" t="s">
        <v>76</v>
      </c>
      <c r="D2" s="17">
        <f>SUM(AF2:AJ2)</f>
        <v>2</v>
      </c>
      <c r="E2" s="18">
        <f>AA2</f>
        <v>0</v>
      </c>
      <c r="F2" s="19">
        <f>AB2</f>
        <v>0</v>
      </c>
      <c r="G2" s="20">
        <f>AA4</f>
        <v>4</v>
      </c>
      <c r="H2" s="20">
        <f>AB4</f>
        <v>2</v>
      </c>
      <c r="I2" s="20">
        <f>AA6</f>
        <v>4</v>
      </c>
      <c r="J2" s="20">
        <f>AB6</f>
        <v>2</v>
      </c>
      <c r="K2" s="20"/>
      <c r="L2" s="20"/>
      <c r="M2" s="20"/>
      <c r="N2" s="20"/>
      <c r="O2" s="22">
        <f>E2+G2+I2-F2-H2-J2</f>
        <v>4</v>
      </c>
      <c r="P2" s="23"/>
      <c r="Q2" s="24">
        <f>Y2+Y4+Y6</f>
        <v>48</v>
      </c>
      <c r="R2" s="19">
        <f>Z2+Z4+Z6</f>
        <v>25</v>
      </c>
      <c r="S2" s="25">
        <f>Q2-R2</f>
        <v>23</v>
      </c>
      <c r="T2" s="63" t="s">
        <v>324</v>
      </c>
      <c r="U2" s="64" t="str">
        <f>C2</f>
        <v>ADANA TENİS DAĞCILIK S.K.</v>
      </c>
      <c r="V2" s="65" t="str">
        <f>C5</f>
        <v>BYE</v>
      </c>
      <c r="W2" s="29">
        <f>AC2</f>
        <v>0</v>
      </c>
      <c r="X2" s="21">
        <f>AD2</f>
        <v>0</v>
      </c>
      <c r="Y2" s="294"/>
      <c r="AF2" s="117">
        <f>IF(E2&gt;F2,1,0)</f>
        <v>0</v>
      </c>
      <c r="AG2" s="117">
        <f>IF(G2&gt;H2,1,0)</f>
        <v>1</v>
      </c>
      <c r="AH2" s="117">
        <f>IF(I2&gt;J2,1,0)</f>
        <v>1</v>
      </c>
      <c r="AI2" s="117">
        <f>IF(K2&gt;L2,1,0)</f>
        <v>0</v>
      </c>
      <c r="AJ2" s="117">
        <f>IF(M2&gt;N2,1,0)</f>
        <v>0</v>
      </c>
    </row>
    <row r="3" spans="2:36" ht="15">
      <c r="B3" s="102">
        <v>2</v>
      </c>
      <c r="C3" s="16" t="s">
        <v>391</v>
      </c>
      <c r="D3" s="17">
        <f t="shared" ref="D3:D5" si="0">SUM(AF3:AJ3)</f>
        <v>1</v>
      </c>
      <c r="E3" s="18">
        <f>AA3</f>
        <v>4</v>
      </c>
      <c r="F3" s="19">
        <f>AB3</f>
        <v>2</v>
      </c>
      <c r="G3" s="20">
        <f>AA5</f>
        <v>0</v>
      </c>
      <c r="H3" s="20">
        <f>AB5</f>
        <v>0</v>
      </c>
      <c r="I3" s="20">
        <f>AB6</f>
        <v>2</v>
      </c>
      <c r="J3" s="20">
        <f>AA6</f>
        <v>4</v>
      </c>
      <c r="K3" s="20"/>
      <c r="L3" s="20"/>
      <c r="M3" s="20"/>
      <c r="N3" s="20"/>
      <c r="O3" s="22">
        <f t="shared" ref="O3:O5" si="1">E3+G3+I3-F3-H3-J3</f>
        <v>0</v>
      </c>
      <c r="P3" s="23"/>
      <c r="Q3" s="24">
        <f>Y3+Y5+Z6</f>
        <v>42</v>
      </c>
      <c r="R3" s="19">
        <f>Z3+Z5+Y6</f>
        <v>39</v>
      </c>
      <c r="S3" s="25">
        <f t="shared" ref="S3:S5" si="2">Q3-R3</f>
        <v>3</v>
      </c>
      <c r="T3" s="63" t="s">
        <v>323</v>
      </c>
      <c r="U3" s="64" t="str">
        <f>C3</f>
        <v>ADANA GENÇLİK VE SPOR KULÜBÜ</v>
      </c>
      <c r="V3" s="65" t="str">
        <f>C4</f>
        <v>MKA SPORTS SPOR KULÜBÜ</v>
      </c>
      <c r="W3" s="29">
        <f t="shared" ref="W3:W7" si="3">AC3</f>
        <v>2</v>
      </c>
      <c r="X3" s="21">
        <f t="shared" ref="X3:X7" si="4">AD3</f>
        <v>1</v>
      </c>
      <c r="Y3" s="294">
        <v>29</v>
      </c>
      <c r="Z3" s="295">
        <v>15</v>
      </c>
      <c r="AA3" s="295">
        <v>4</v>
      </c>
      <c r="AB3" s="295">
        <v>2</v>
      </c>
      <c r="AC3" s="295">
        <v>2</v>
      </c>
      <c r="AD3" s="295">
        <v>1</v>
      </c>
      <c r="AF3" s="117">
        <f t="shared" ref="AF3:AF5" si="5">IF(E3&gt;F3,1,0)</f>
        <v>1</v>
      </c>
      <c r="AG3" s="117">
        <f t="shared" ref="AG3:AG5" si="6">IF(G3&gt;H3,1,0)</f>
        <v>0</v>
      </c>
      <c r="AH3" s="117">
        <f t="shared" ref="AH3:AH5" si="7">IF(I3&gt;J3,1,0)</f>
        <v>0</v>
      </c>
      <c r="AI3" s="117">
        <f t="shared" ref="AI3:AI5" si="8">IF(K3&gt;L3,1,0)</f>
        <v>0</v>
      </c>
      <c r="AJ3" s="117">
        <f t="shared" ref="AJ3:AJ5" si="9">IF(M3&gt;N3,1,0)</f>
        <v>0</v>
      </c>
    </row>
    <row r="4" spans="2:36" ht="15">
      <c r="B4" s="102">
        <v>3</v>
      </c>
      <c r="C4" s="16" t="s">
        <v>392</v>
      </c>
      <c r="D4" s="17">
        <f t="shared" si="0"/>
        <v>0</v>
      </c>
      <c r="E4" s="18">
        <f>AB3</f>
        <v>2</v>
      </c>
      <c r="F4" s="19">
        <f>AA3</f>
        <v>4</v>
      </c>
      <c r="G4" s="20">
        <f>AB4</f>
        <v>2</v>
      </c>
      <c r="H4" s="20">
        <f>AA4</f>
        <v>4</v>
      </c>
      <c r="I4" s="20">
        <f>AA7</f>
        <v>0</v>
      </c>
      <c r="J4" s="20">
        <f>AB7</f>
        <v>0</v>
      </c>
      <c r="K4" s="20"/>
      <c r="L4" s="20"/>
      <c r="M4" s="20"/>
      <c r="N4" s="20"/>
      <c r="O4" s="22">
        <f t="shared" si="1"/>
        <v>-4</v>
      </c>
      <c r="P4" s="23"/>
      <c r="Q4" s="24">
        <f>Z3+Z4+Y7</f>
        <v>27</v>
      </c>
      <c r="R4" s="19">
        <f>Y3+Y4+Z7</f>
        <v>53</v>
      </c>
      <c r="S4" s="25">
        <f t="shared" si="2"/>
        <v>-26</v>
      </c>
      <c r="T4" s="63" t="s">
        <v>327</v>
      </c>
      <c r="U4" s="64" t="str">
        <f>C2</f>
        <v>ADANA TENİS DAĞCILIK S.K.</v>
      </c>
      <c r="V4" s="65" t="str">
        <f>C4</f>
        <v>MKA SPORTS SPOR KULÜBÜ</v>
      </c>
      <c r="W4" s="29">
        <f t="shared" si="3"/>
        <v>2</v>
      </c>
      <c r="X4" s="21">
        <f t="shared" si="4"/>
        <v>1</v>
      </c>
      <c r="Y4" s="294">
        <v>24</v>
      </c>
      <c r="Z4" s="295">
        <v>12</v>
      </c>
      <c r="AA4" s="295">
        <v>4</v>
      </c>
      <c r="AB4" s="295">
        <v>2</v>
      </c>
      <c r="AC4" s="295">
        <v>2</v>
      </c>
      <c r="AD4" s="295">
        <v>1</v>
      </c>
      <c r="AF4" s="117">
        <f t="shared" si="5"/>
        <v>0</v>
      </c>
      <c r="AG4" s="117">
        <f t="shared" si="6"/>
        <v>0</v>
      </c>
      <c r="AH4" s="117">
        <f t="shared" si="7"/>
        <v>0</v>
      </c>
      <c r="AI4" s="117">
        <f t="shared" si="8"/>
        <v>0</v>
      </c>
      <c r="AJ4" s="117">
        <f t="shared" si="9"/>
        <v>0</v>
      </c>
    </row>
    <row r="5" spans="2:36" ht="15">
      <c r="B5" s="102">
        <v>4</v>
      </c>
      <c r="C5" s="16" t="s">
        <v>336</v>
      </c>
      <c r="D5" s="17">
        <f t="shared" si="0"/>
        <v>0</v>
      </c>
      <c r="E5" s="18">
        <f>AB2</f>
        <v>0</v>
      </c>
      <c r="F5" s="19">
        <f>AA2</f>
        <v>0</v>
      </c>
      <c r="G5" s="20">
        <f>AB5</f>
        <v>0</v>
      </c>
      <c r="H5" s="20">
        <f>AA5</f>
        <v>0</v>
      </c>
      <c r="I5" s="20">
        <f>AB7</f>
        <v>0</v>
      </c>
      <c r="J5" s="20">
        <f>AA7</f>
        <v>0</v>
      </c>
      <c r="K5" s="20"/>
      <c r="L5" s="20"/>
      <c r="M5" s="20"/>
      <c r="N5" s="20"/>
      <c r="O5" s="22">
        <f t="shared" si="1"/>
        <v>0</v>
      </c>
      <c r="P5" s="23"/>
      <c r="Q5" s="24">
        <f>Z2+Z5+Z7</f>
        <v>0</v>
      </c>
      <c r="R5" s="19">
        <f>Y2+Y5+Y7</f>
        <v>0</v>
      </c>
      <c r="S5" s="25">
        <f t="shared" si="2"/>
        <v>0</v>
      </c>
      <c r="T5" s="63" t="s">
        <v>335</v>
      </c>
      <c r="U5" s="64" t="str">
        <f>C3</f>
        <v>ADANA GENÇLİK VE SPOR KULÜBÜ</v>
      </c>
      <c r="V5" s="65" t="str">
        <f>C5</f>
        <v>BYE</v>
      </c>
      <c r="W5" s="29">
        <f t="shared" si="3"/>
        <v>0</v>
      </c>
      <c r="X5" s="21">
        <f t="shared" si="4"/>
        <v>0</v>
      </c>
      <c r="Y5" s="294"/>
      <c r="AF5" s="117">
        <f t="shared" si="5"/>
        <v>0</v>
      </c>
      <c r="AG5" s="117">
        <f t="shared" si="6"/>
        <v>0</v>
      </c>
      <c r="AH5" s="117">
        <f t="shared" si="7"/>
        <v>0</v>
      </c>
      <c r="AI5" s="117">
        <f t="shared" si="8"/>
        <v>0</v>
      </c>
      <c r="AJ5" s="117">
        <f t="shared" si="9"/>
        <v>0</v>
      </c>
    </row>
    <row r="6" spans="2:36" ht="15">
      <c r="B6" s="102"/>
      <c r="C6" s="16"/>
      <c r="D6" s="17"/>
      <c r="E6" s="18"/>
      <c r="F6" s="19"/>
      <c r="G6" s="20"/>
      <c r="H6" s="20"/>
      <c r="I6" s="20"/>
      <c r="J6" s="20"/>
      <c r="K6" s="20"/>
      <c r="L6" s="20"/>
      <c r="M6" s="20"/>
      <c r="N6" s="20"/>
      <c r="O6" s="22"/>
      <c r="P6" s="32"/>
      <c r="Q6" s="24"/>
      <c r="R6" s="19"/>
      <c r="S6" s="25"/>
      <c r="T6" s="63" t="s">
        <v>330</v>
      </c>
      <c r="U6" s="64" t="str">
        <f>C2</f>
        <v>ADANA TENİS DAĞCILIK S.K.</v>
      </c>
      <c r="V6" s="65" t="str">
        <f>C3</f>
        <v>ADANA GENÇLİK VE SPOR KULÜBÜ</v>
      </c>
      <c r="W6" s="29">
        <f t="shared" si="3"/>
        <v>2</v>
      </c>
      <c r="X6" s="21">
        <f t="shared" si="4"/>
        <v>1</v>
      </c>
      <c r="Y6" s="294">
        <v>24</v>
      </c>
      <c r="Z6" s="295">
        <v>13</v>
      </c>
      <c r="AA6" s="295">
        <v>4</v>
      </c>
      <c r="AB6" s="295">
        <v>2</v>
      </c>
      <c r="AC6" s="295">
        <v>2</v>
      </c>
      <c r="AD6" s="295">
        <v>1</v>
      </c>
    </row>
    <row r="7" spans="2:36" ht="15.75" thickBot="1">
      <c r="B7" s="106"/>
      <c r="C7" s="66"/>
      <c r="D7" s="67"/>
      <c r="E7" s="68"/>
      <c r="F7" s="69"/>
      <c r="G7" s="70"/>
      <c r="H7" s="70"/>
      <c r="I7" s="70"/>
      <c r="J7" s="70"/>
      <c r="K7" s="70"/>
      <c r="L7" s="70"/>
      <c r="M7" s="70"/>
      <c r="N7" s="70"/>
      <c r="O7" s="71"/>
      <c r="P7" s="72"/>
      <c r="Q7" s="73"/>
      <c r="R7" s="69"/>
      <c r="S7" s="74"/>
      <c r="T7" s="75" t="s">
        <v>320</v>
      </c>
      <c r="U7" s="76" t="str">
        <f>C4</f>
        <v>MKA SPORTS SPOR KULÜBÜ</v>
      </c>
      <c r="V7" s="77" t="str">
        <f>C5</f>
        <v>BYE</v>
      </c>
      <c r="W7" s="59">
        <f t="shared" si="3"/>
        <v>0</v>
      </c>
      <c r="X7" s="60">
        <f t="shared" si="4"/>
        <v>0</v>
      </c>
      <c r="Y7" s="294"/>
    </row>
    <row r="8" spans="2:36" ht="15" thickBot="1">
      <c r="E8" s="15">
        <f>E7+E6+E5+E4+E3+E2+G7+G6+G5+G4+G3+G2+I7+I6+I5+I4+I3+I2+K7+K6+K5+K4+K3+K2+M7+M6+M5+M4+M3+M2</f>
        <v>18</v>
      </c>
      <c r="H8" s="15">
        <f>F7+F6+F5+F4+F3+F2+H7+H6+H5+H4+H3+H2+J7+J6+J5+J4+J3+J2+L7+L6+L5+L4+L3+L2+N7+N6+N5+N4+N3+N2</f>
        <v>18</v>
      </c>
      <c r="O8" s="15">
        <f>SUM(O2:O7)</f>
        <v>0</v>
      </c>
      <c r="Q8" s="15">
        <f>SUM(Q2:Q7)</f>
        <v>117</v>
      </c>
      <c r="R8" s="15">
        <f>SUM(R2:R7)</f>
        <v>117</v>
      </c>
      <c r="S8" s="15">
        <f>SUM(S2:S7)</f>
        <v>0</v>
      </c>
    </row>
    <row r="9" spans="2:36" ht="78.599999999999994" customHeight="1" thickTop="1">
      <c r="B9" s="179" t="s">
        <v>35</v>
      </c>
      <c r="C9" s="8" t="s">
        <v>64</v>
      </c>
      <c r="D9" s="9" t="s">
        <v>307</v>
      </c>
      <c r="E9" s="10" t="s">
        <v>308</v>
      </c>
      <c r="F9" s="11" t="s">
        <v>309</v>
      </c>
      <c r="G9" s="10" t="s">
        <v>308</v>
      </c>
      <c r="H9" s="11" t="s">
        <v>309</v>
      </c>
      <c r="I9" s="10" t="s">
        <v>308</v>
      </c>
      <c r="J9" s="11" t="s">
        <v>309</v>
      </c>
      <c r="K9" s="10" t="s">
        <v>308</v>
      </c>
      <c r="L9" s="11" t="s">
        <v>309</v>
      </c>
      <c r="M9" s="10" t="s">
        <v>308</v>
      </c>
      <c r="N9" s="11" t="s">
        <v>309</v>
      </c>
      <c r="O9" s="62" t="s">
        <v>310</v>
      </c>
      <c r="P9" s="12" t="s">
        <v>311</v>
      </c>
      <c r="Q9" s="10" t="s">
        <v>312</v>
      </c>
      <c r="R9" s="11" t="s">
        <v>313</v>
      </c>
      <c r="S9" s="13" t="s">
        <v>314</v>
      </c>
      <c r="T9" s="14" t="s">
        <v>315</v>
      </c>
      <c r="U9" s="464" t="s">
        <v>316</v>
      </c>
      <c r="V9" s="465"/>
      <c r="W9" s="466" t="s">
        <v>317</v>
      </c>
      <c r="X9" s="467"/>
      <c r="Y9" s="297" t="s">
        <v>333</v>
      </c>
      <c r="Z9" s="298" t="s">
        <v>333</v>
      </c>
      <c r="AA9" s="298" t="s">
        <v>334</v>
      </c>
      <c r="AB9" s="298" t="s">
        <v>334</v>
      </c>
    </row>
    <row r="10" spans="2:36" ht="12.75" customHeight="1">
      <c r="B10" s="102">
        <v>1</v>
      </c>
      <c r="C10" s="16" t="s">
        <v>398</v>
      </c>
      <c r="D10" s="17">
        <f>SUM(AF10:AJ10)</f>
        <v>2</v>
      </c>
      <c r="E10" s="18">
        <f>AA10</f>
        <v>0</v>
      </c>
      <c r="F10" s="19">
        <f>AB10</f>
        <v>0</v>
      </c>
      <c r="G10" s="20">
        <f>AA12</f>
        <v>6</v>
      </c>
      <c r="H10" s="20">
        <f>AB12</f>
        <v>0</v>
      </c>
      <c r="I10" s="20">
        <f>AA14</f>
        <v>6</v>
      </c>
      <c r="J10" s="20">
        <f>AB14</f>
        <v>0</v>
      </c>
      <c r="K10" s="20"/>
      <c r="L10" s="20"/>
      <c r="M10" s="20"/>
      <c r="N10" s="20"/>
      <c r="O10" s="22">
        <f>E10+G10+I10-F10-H10-J10</f>
        <v>12</v>
      </c>
      <c r="P10" s="23"/>
      <c r="Q10" s="24">
        <f>Y10+Y12+Y14</f>
        <v>72</v>
      </c>
      <c r="R10" s="19">
        <f>Z10+Z12+Z14</f>
        <v>6</v>
      </c>
      <c r="S10" s="25">
        <f>Q10-R10</f>
        <v>66</v>
      </c>
      <c r="T10" s="63" t="s">
        <v>324</v>
      </c>
      <c r="U10" s="64" t="str">
        <f>C10</f>
        <v>ENGİN ARSLAN TENİS AKADEMİSİ</v>
      </c>
      <c r="V10" s="65" t="str">
        <f>C13</f>
        <v>BYE</v>
      </c>
      <c r="W10" s="29">
        <f>AC10</f>
        <v>0</v>
      </c>
      <c r="X10" s="21">
        <f>AD10</f>
        <v>0</v>
      </c>
      <c r="Y10" s="294"/>
      <c r="AF10" s="117">
        <f>IF(E10&gt;F10,1,0)</f>
        <v>0</v>
      </c>
      <c r="AG10" s="117">
        <f>IF(G10&gt;H10,1,0)</f>
        <v>1</v>
      </c>
      <c r="AH10" s="117">
        <f>IF(I10&gt;J10,1,0)</f>
        <v>1</v>
      </c>
      <c r="AI10" s="117">
        <f>IF(K10&gt;L10,1,0)</f>
        <v>0</v>
      </c>
      <c r="AJ10" s="117">
        <f>IF(M10&gt;N10,1,0)</f>
        <v>0</v>
      </c>
    </row>
    <row r="11" spans="2:36" ht="15">
      <c r="B11" s="102">
        <v>2</v>
      </c>
      <c r="C11" s="16" t="s">
        <v>396</v>
      </c>
      <c r="D11" s="17">
        <f t="shared" ref="D11:D13" si="10">SUM(AF11:AJ11)</f>
        <v>1</v>
      </c>
      <c r="E11" s="18">
        <f>AA11</f>
        <v>6</v>
      </c>
      <c r="F11" s="19">
        <f>AB11</f>
        <v>0</v>
      </c>
      <c r="G11" s="20">
        <f>AA13</f>
        <v>0</v>
      </c>
      <c r="H11" s="20">
        <f>AB13</f>
        <v>0</v>
      </c>
      <c r="I11" s="20">
        <f>AB14</f>
        <v>0</v>
      </c>
      <c r="J11" s="20">
        <f>AA14</f>
        <v>6</v>
      </c>
      <c r="K11" s="20"/>
      <c r="L11" s="20"/>
      <c r="M11" s="20"/>
      <c r="N11" s="20"/>
      <c r="O11" s="22">
        <f t="shared" ref="O11:O13" si="11">E11+G11+I11-F11-H11-J11</f>
        <v>0</v>
      </c>
      <c r="P11" s="23"/>
      <c r="Q11" s="24">
        <f>Y11+Y13+Z14</f>
        <v>42</v>
      </c>
      <c r="R11" s="19">
        <f>Z11+Z13+Y14</f>
        <v>36</v>
      </c>
      <c r="S11" s="25">
        <f t="shared" ref="S11:S13" si="12">Q11-R11</f>
        <v>6</v>
      </c>
      <c r="T11" s="63" t="s">
        <v>323</v>
      </c>
      <c r="U11" s="64" t="str">
        <f>C11</f>
        <v>AYDIN TENİS KULÜBÜ</v>
      </c>
      <c r="V11" s="65" t="str">
        <f>C12</f>
        <v>DİDİM TENİS SPOR KULÜBÜ</v>
      </c>
      <c r="W11" s="29">
        <f t="shared" ref="W11:W15" si="13">AC11</f>
        <v>3</v>
      </c>
      <c r="X11" s="21">
        <f t="shared" ref="X11:X15" si="14">AD11</f>
        <v>0</v>
      </c>
      <c r="Y11" s="294">
        <v>36</v>
      </c>
      <c r="Z11" s="295">
        <v>0</v>
      </c>
      <c r="AA11" s="295">
        <v>6</v>
      </c>
      <c r="AB11" s="295">
        <v>0</v>
      </c>
      <c r="AC11" s="295">
        <v>3</v>
      </c>
      <c r="AD11" s="295">
        <v>0</v>
      </c>
      <c r="AF11" s="117">
        <f t="shared" ref="AF11:AF13" si="15">IF(E11&gt;F11,1,0)</f>
        <v>1</v>
      </c>
      <c r="AG11" s="117">
        <f t="shared" ref="AG11:AG13" si="16">IF(G11&gt;H11,1,0)</f>
        <v>0</v>
      </c>
      <c r="AH11" s="117">
        <f t="shared" ref="AH11:AH13" si="17">IF(I11&gt;J11,1,0)</f>
        <v>0</v>
      </c>
      <c r="AI11" s="117">
        <f t="shared" ref="AI11:AI13" si="18">IF(K11&gt;L11,1,0)</f>
        <v>0</v>
      </c>
      <c r="AJ11" s="117">
        <f t="shared" ref="AJ11:AJ13" si="19">IF(M11&gt;N11,1,0)</f>
        <v>0</v>
      </c>
    </row>
    <row r="12" spans="2:36" ht="15">
      <c r="B12" s="102">
        <v>3</v>
      </c>
      <c r="C12" s="16" t="s">
        <v>397</v>
      </c>
      <c r="D12" s="17">
        <f t="shared" si="10"/>
        <v>0</v>
      </c>
      <c r="E12" s="18">
        <f>AB11</f>
        <v>0</v>
      </c>
      <c r="F12" s="19">
        <f>AA11</f>
        <v>6</v>
      </c>
      <c r="G12" s="20">
        <f>AB12</f>
        <v>0</v>
      </c>
      <c r="H12" s="20">
        <f>AA12</f>
        <v>6</v>
      </c>
      <c r="I12" s="20">
        <f>AA15</f>
        <v>0</v>
      </c>
      <c r="J12" s="20">
        <f>AB15</f>
        <v>0</v>
      </c>
      <c r="K12" s="20"/>
      <c r="L12" s="20"/>
      <c r="M12" s="20"/>
      <c r="N12" s="20"/>
      <c r="O12" s="22">
        <f t="shared" si="11"/>
        <v>-12</v>
      </c>
      <c r="P12" s="23"/>
      <c r="Q12" s="24">
        <f>Z11+Z12+Y15</f>
        <v>0</v>
      </c>
      <c r="R12" s="19">
        <f>Y11+Y12+Z15</f>
        <v>72</v>
      </c>
      <c r="S12" s="25">
        <f t="shared" si="12"/>
        <v>-72</v>
      </c>
      <c r="T12" s="63" t="s">
        <v>327</v>
      </c>
      <c r="U12" s="64" t="str">
        <f>C10</f>
        <v>ENGİN ARSLAN TENİS AKADEMİSİ</v>
      </c>
      <c r="V12" s="65" t="str">
        <f>C12</f>
        <v>DİDİM TENİS SPOR KULÜBÜ</v>
      </c>
      <c r="W12" s="29">
        <f t="shared" si="13"/>
        <v>3</v>
      </c>
      <c r="X12" s="21">
        <f t="shared" si="14"/>
        <v>0</v>
      </c>
      <c r="Y12" s="294">
        <v>36</v>
      </c>
      <c r="Z12" s="295">
        <v>0</v>
      </c>
      <c r="AA12" s="295">
        <v>6</v>
      </c>
      <c r="AB12" s="295">
        <v>0</v>
      </c>
      <c r="AC12" s="295">
        <v>3</v>
      </c>
      <c r="AD12" s="295">
        <v>0</v>
      </c>
      <c r="AF12" s="117">
        <f t="shared" si="15"/>
        <v>0</v>
      </c>
      <c r="AG12" s="117">
        <f t="shared" si="16"/>
        <v>0</v>
      </c>
      <c r="AH12" s="117">
        <f t="shared" si="17"/>
        <v>0</v>
      </c>
      <c r="AI12" s="117">
        <f t="shared" si="18"/>
        <v>0</v>
      </c>
      <c r="AJ12" s="117">
        <f t="shared" si="19"/>
        <v>0</v>
      </c>
    </row>
    <row r="13" spans="2:36" ht="15">
      <c r="B13" s="102">
        <v>4</v>
      </c>
      <c r="C13" s="16" t="s">
        <v>336</v>
      </c>
      <c r="D13" s="17">
        <f t="shared" si="10"/>
        <v>0</v>
      </c>
      <c r="E13" s="18">
        <f>AB10</f>
        <v>0</v>
      </c>
      <c r="F13" s="19">
        <f>AA10</f>
        <v>0</v>
      </c>
      <c r="G13" s="20">
        <f>AB13</f>
        <v>0</v>
      </c>
      <c r="H13" s="20">
        <f>AA13</f>
        <v>0</v>
      </c>
      <c r="I13" s="20">
        <f>AB15</f>
        <v>0</v>
      </c>
      <c r="J13" s="20">
        <f>AA15</f>
        <v>0</v>
      </c>
      <c r="K13" s="20"/>
      <c r="L13" s="20"/>
      <c r="M13" s="20"/>
      <c r="N13" s="20"/>
      <c r="O13" s="22">
        <f t="shared" si="11"/>
        <v>0</v>
      </c>
      <c r="P13" s="23"/>
      <c r="Q13" s="24">
        <f>Z10+Z13+Z15</f>
        <v>0</v>
      </c>
      <c r="R13" s="19">
        <f>Y10+Y13+Y15</f>
        <v>0</v>
      </c>
      <c r="S13" s="25">
        <f t="shared" si="12"/>
        <v>0</v>
      </c>
      <c r="T13" s="63" t="s">
        <v>335</v>
      </c>
      <c r="U13" s="64" t="str">
        <f>C11</f>
        <v>AYDIN TENİS KULÜBÜ</v>
      </c>
      <c r="V13" s="65" t="str">
        <f>C13</f>
        <v>BYE</v>
      </c>
      <c r="W13" s="29">
        <f t="shared" si="13"/>
        <v>0</v>
      </c>
      <c r="X13" s="21">
        <f t="shared" si="14"/>
        <v>0</v>
      </c>
      <c r="Y13" s="294"/>
      <c r="AF13" s="117">
        <f t="shared" si="15"/>
        <v>0</v>
      </c>
      <c r="AG13" s="117">
        <f t="shared" si="16"/>
        <v>0</v>
      </c>
      <c r="AH13" s="117">
        <f t="shared" si="17"/>
        <v>0</v>
      </c>
      <c r="AI13" s="117">
        <f t="shared" si="18"/>
        <v>0</v>
      </c>
      <c r="AJ13" s="117">
        <f t="shared" si="19"/>
        <v>0</v>
      </c>
    </row>
    <row r="14" spans="2:36" ht="15">
      <c r="B14" s="102"/>
      <c r="C14" s="16"/>
      <c r="D14" s="17"/>
      <c r="E14" s="18"/>
      <c r="F14" s="19"/>
      <c r="G14" s="20"/>
      <c r="H14" s="20"/>
      <c r="I14" s="20"/>
      <c r="J14" s="20"/>
      <c r="K14" s="20"/>
      <c r="L14" s="20"/>
      <c r="M14" s="20"/>
      <c r="N14" s="20"/>
      <c r="O14" s="22"/>
      <c r="P14" s="32"/>
      <c r="Q14" s="24"/>
      <c r="R14" s="19"/>
      <c r="S14" s="25"/>
      <c r="T14" s="63" t="s">
        <v>330</v>
      </c>
      <c r="U14" s="64" t="str">
        <f>C10</f>
        <v>ENGİN ARSLAN TENİS AKADEMİSİ</v>
      </c>
      <c r="V14" s="65" t="str">
        <f>C11</f>
        <v>AYDIN TENİS KULÜBÜ</v>
      </c>
      <c r="W14" s="29">
        <f t="shared" si="13"/>
        <v>3</v>
      </c>
      <c r="X14" s="21">
        <f t="shared" si="14"/>
        <v>0</v>
      </c>
      <c r="Y14" s="294">
        <v>36</v>
      </c>
      <c r="Z14" s="295">
        <v>6</v>
      </c>
      <c r="AA14" s="295">
        <v>6</v>
      </c>
      <c r="AB14" s="295">
        <v>0</v>
      </c>
      <c r="AC14" s="295">
        <v>3</v>
      </c>
      <c r="AD14" s="295">
        <v>0</v>
      </c>
    </row>
    <row r="15" spans="2:36" ht="15.75" thickBot="1">
      <c r="B15" s="106"/>
      <c r="C15" s="66"/>
      <c r="D15" s="67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1"/>
      <c r="P15" s="72"/>
      <c r="Q15" s="73"/>
      <c r="R15" s="69"/>
      <c r="S15" s="74"/>
      <c r="T15" s="75" t="s">
        <v>320</v>
      </c>
      <c r="U15" s="76" t="str">
        <f>C12</f>
        <v>DİDİM TENİS SPOR KULÜBÜ</v>
      </c>
      <c r="V15" s="77" t="str">
        <f>C13</f>
        <v>BYE</v>
      </c>
      <c r="W15" s="59">
        <f t="shared" si="13"/>
        <v>0</v>
      </c>
      <c r="X15" s="60">
        <f t="shared" si="14"/>
        <v>0</v>
      </c>
      <c r="Y15" s="294"/>
    </row>
    <row r="16" spans="2:36" ht="15" thickBot="1">
      <c r="E16" s="15">
        <f>E13+E12+E11+E10+G13+G12+G11+G10+I13+I12+I11+I10</f>
        <v>18</v>
      </c>
      <c r="H16" s="15">
        <f>F13+F12+F11+F10+H13+H12+H11+H10+J13+J12+J11+J10</f>
        <v>18</v>
      </c>
      <c r="O16" s="15">
        <f>O10+O11+O12+O13</f>
        <v>0</v>
      </c>
      <c r="Q16" s="15">
        <f>Q10+Q11+Q12+Q13</f>
        <v>114</v>
      </c>
      <c r="R16" s="15">
        <f>R10+R11+R12+R13</f>
        <v>114</v>
      </c>
      <c r="S16" s="15">
        <f>S13+S12+S11+S10</f>
        <v>0</v>
      </c>
    </row>
    <row r="17" spans="2:36" ht="71.45" customHeight="1">
      <c r="B17" s="179" t="s">
        <v>48</v>
      </c>
      <c r="C17" s="78" t="s">
        <v>64</v>
      </c>
      <c r="D17" s="79" t="s">
        <v>307</v>
      </c>
      <c r="E17" s="80" t="s">
        <v>308</v>
      </c>
      <c r="F17" s="81" t="s">
        <v>309</v>
      </c>
      <c r="G17" s="80" t="s">
        <v>308</v>
      </c>
      <c r="H17" s="81" t="s">
        <v>309</v>
      </c>
      <c r="I17" s="80" t="s">
        <v>308</v>
      </c>
      <c r="J17" s="81" t="s">
        <v>309</v>
      </c>
      <c r="K17" s="80" t="s">
        <v>308</v>
      </c>
      <c r="L17" s="81" t="s">
        <v>309</v>
      </c>
      <c r="M17" s="80" t="s">
        <v>308</v>
      </c>
      <c r="N17" s="82" t="s">
        <v>309</v>
      </c>
      <c r="O17" s="83" t="s">
        <v>310</v>
      </c>
      <c r="P17" s="84" t="s">
        <v>311</v>
      </c>
      <c r="Q17" s="80" t="s">
        <v>312</v>
      </c>
      <c r="R17" s="81" t="s">
        <v>313</v>
      </c>
      <c r="S17" s="85" t="s">
        <v>314</v>
      </c>
      <c r="T17" s="86" t="s">
        <v>315</v>
      </c>
      <c r="U17" s="468" t="s">
        <v>316</v>
      </c>
      <c r="V17" s="469"/>
      <c r="W17" s="470" t="s">
        <v>317</v>
      </c>
      <c r="X17" s="471"/>
      <c r="Y17" s="294"/>
    </row>
    <row r="18" spans="2:36" ht="15">
      <c r="B18" s="102">
        <v>1</v>
      </c>
      <c r="C18" s="16" t="s">
        <v>399</v>
      </c>
      <c r="D18" s="17">
        <f t="shared" ref="D18:D23" si="20">SUM(AF18:AJ18)</f>
        <v>3</v>
      </c>
      <c r="E18" s="18">
        <f t="shared" ref="E18:E20" si="21">AA18</f>
        <v>0</v>
      </c>
      <c r="F18" s="19">
        <f t="shared" ref="F18:F20" si="22">AB18</f>
        <v>0</v>
      </c>
      <c r="G18" s="20">
        <f>AA21</f>
        <v>6</v>
      </c>
      <c r="H18" s="20">
        <f>AB21</f>
        <v>0</v>
      </c>
      <c r="I18" s="20">
        <f>AA24</f>
        <v>6</v>
      </c>
      <c r="J18" s="20">
        <f>AB24</f>
        <v>0</v>
      </c>
      <c r="K18" s="20">
        <f>AA27</f>
        <v>0</v>
      </c>
      <c r="L18" s="20">
        <f>AB27</f>
        <v>6</v>
      </c>
      <c r="M18" s="20">
        <f>AA30</f>
        <v>4</v>
      </c>
      <c r="N18" s="21">
        <f>AB30</f>
        <v>2</v>
      </c>
      <c r="O18" s="22">
        <f>E18+G18+I18-F18-H18-J18+K18-L18+M18-N18</f>
        <v>8</v>
      </c>
      <c r="P18" s="23"/>
      <c r="Q18" s="24">
        <f>Y18+Y21+Y24+Y27+Y30</f>
        <v>114</v>
      </c>
      <c r="R18" s="19">
        <f>Z18+Z21+Z24+Z27+Z30</f>
        <v>81</v>
      </c>
      <c r="S18" s="25">
        <f>Q18-R18</f>
        <v>33</v>
      </c>
      <c r="T18" s="26" t="s">
        <v>318</v>
      </c>
      <c r="U18" s="27" t="str">
        <f>C18</f>
        <v>FETHİYE TENİS AKADEMİ SPOR K.</v>
      </c>
      <c r="V18" s="28" t="str">
        <f>C23</f>
        <v>BYE</v>
      </c>
      <c r="W18" s="29">
        <f>AC18</f>
        <v>0</v>
      </c>
      <c r="X18" s="19">
        <f>AD18</f>
        <v>0</v>
      </c>
      <c r="Y18" s="294"/>
      <c r="AF18" s="117">
        <f t="shared" ref="AF18:AF23" si="23">IF(E18&gt;F18,1,0)</f>
        <v>0</v>
      </c>
      <c r="AG18" s="117">
        <f t="shared" ref="AG18:AG23" si="24">IF(G18&gt;H18,1,0)</f>
        <v>1</v>
      </c>
      <c r="AH18" s="117">
        <f t="shared" ref="AH18:AH23" si="25">IF(I18&gt;J18,1,0)</f>
        <v>1</v>
      </c>
      <c r="AI18" s="117">
        <f t="shared" ref="AI18:AI23" si="26">IF(K18&gt;L18,1,0)</f>
        <v>0</v>
      </c>
      <c r="AJ18" s="117">
        <f t="shared" ref="AJ18:AJ23" si="27">IF(M18&gt;N18,1,0)</f>
        <v>1</v>
      </c>
    </row>
    <row r="19" spans="2:36" ht="15">
      <c r="B19" s="102">
        <v>2</v>
      </c>
      <c r="C19" s="16" t="s">
        <v>400</v>
      </c>
      <c r="D19" s="17">
        <f t="shared" si="20"/>
        <v>2</v>
      </c>
      <c r="E19" s="18">
        <f t="shared" si="21"/>
        <v>6</v>
      </c>
      <c r="F19" s="19">
        <f t="shared" si="22"/>
        <v>0</v>
      </c>
      <c r="G19" s="20">
        <f>AA23</f>
        <v>1</v>
      </c>
      <c r="H19" s="20">
        <f>AB23</f>
        <v>6</v>
      </c>
      <c r="I19" s="20">
        <f>AB26</f>
        <v>0</v>
      </c>
      <c r="J19" s="20">
        <f>AA26</f>
        <v>0</v>
      </c>
      <c r="K19" s="20">
        <f>AB28</f>
        <v>6</v>
      </c>
      <c r="L19" s="20">
        <f>AA28</f>
        <v>0</v>
      </c>
      <c r="M19" s="20">
        <f>AB30</f>
        <v>2</v>
      </c>
      <c r="N19" s="21">
        <f>AA30</f>
        <v>4</v>
      </c>
      <c r="O19" s="22">
        <f t="shared" ref="O19:O23" si="28">E19+G19+I19-F19-H19-J19+K19-L19+M19-N19</f>
        <v>5</v>
      </c>
      <c r="P19" s="23"/>
      <c r="Q19" s="24">
        <f>Y19+Y23+Z26+Z28+Z30</f>
        <v>121</v>
      </c>
      <c r="R19" s="19">
        <f>Z19+Z23+Y26+Y28+Y30</f>
        <v>82</v>
      </c>
      <c r="S19" s="25">
        <f t="shared" ref="S19:S23" si="29">Q19-R19</f>
        <v>39</v>
      </c>
      <c r="T19" s="26" t="s">
        <v>319</v>
      </c>
      <c r="U19" s="299" t="str">
        <f>C19</f>
        <v>FETHİYE TENİS SPOR KULÜBÜ</v>
      </c>
      <c r="V19" s="300" t="str">
        <f>C22</f>
        <v>MUĞLA TENİS SPOR KULÜBÜ</v>
      </c>
      <c r="W19" s="29">
        <f t="shared" ref="W19:W32" si="30">AC19</f>
        <v>3</v>
      </c>
      <c r="X19" s="19">
        <f t="shared" ref="X19:X32" si="31">AD19</f>
        <v>0</v>
      </c>
      <c r="Y19" s="294">
        <v>36</v>
      </c>
      <c r="Z19" s="295">
        <v>0</v>
      </c>
      <c r="AA19" s="295">
        <v>6</v>
      </c>
      <c r="AB19" s="295">
        <v>0</v>
      </c>
      <c r="AC19" s="295">
        <v>3</v>
      </c>
      <c r="AD19" s="295">
        <v>0</v>
      </c>
      <c r="AF19" s="117">
        <f t="shared" si="23"/>
        <v>1</v>
      </c>
      <c r="AG19" s="117">
        <f t="shared" si="24"/>
        <v>0</v>
      </c>
      <c r="AH19" s="117">
        <f t="shared" si="25"/>
        <v>0</v>
      </c>
      <c r="AI19" s="117">
        <f t="shared" si="26"/>
        <v>1</v>
      </c>
      <c r="AJ19" s="117">
        <f t="shared" si="27"/>
        <v>0</v>
      </c>
    </row>
    <row r="20" spans="2:36" ht="15">
      <c r="B20" s="102">
        <v>3</v>
      </c>
      <c r="C20" s="16" t="s">
        <v>401</v>
      </c>
      <c r="D20" s="17">
        <f t="shared" si="20"/>
        <v>4</v>
      </c>
      <c r="E20" s="18">
        <f t="shared" si="21"/>
        <v>6</v>
      </c>
      <c r="F20" s="19">
        <f t="shared" si="22"/>
        <v>0</v>
      </c>
      <c r="G20" s="20">
        <f>AB23</f>
        <v>6</v>
      </c>
      <c r="H20" s="20">
        <f>AA23</f>
        <v>1</v>
      </c>
      <c r="I20" s="20">
        <f>AB25</f>
        <v>6</v>
      </c>
      <c r="J20" s="20">
        <f>AA25</f>
        <v>0</v>
      </c>
      <c r="K20" s="20">
        <f>AB27</f>
        <v>6</v>
      </c>
      <c r="L20" s="20">
        <f>AA27</f>
        <v>0</v>
      </c>
      <c r="M20" s="20">
        <f>AA31</f>
        <v>0</v>
      </c>
      <c r="N20" s="21">
        <f>AB31</f>
        <v>0</v>
      </c>
      <c r="O20" s="22">
        <f t="shared" si="28"/>
        <v>23</v>
      </c>
      <c r="P20" s="23"/>
      <c r="Q20" s="24">
        <f>Y20+Z23+Z25+Z27+Y31</f>
        <v>142</v>
      </c>
      <c r="R20" s="19">
        <f>Z20+Y23+Y25+Y27+Z31</f>
        <v>43</v>
      </c>
      <c r="S20" s="25">
        <f t="shared" si="29"/>
        <v>99</v>
      </c>
      <c r="T20" s="26" t="s">
        <v>320</v>
      </c>
      <c r="U20" s="27" t="str">
        <f>C20</f>
        <v>MARMARİS TENİS AKADEMİSİ</v>
      </c>
      <c r="V20" s="28" t="str">
        <f>C21</f>
        <v>ORTACA TENİS SPOR KULÜBÜ</v>
      </c>
      <c r="W20" s="29">
        <f t="shared" si="30"/>
        <v>3</v>
      </c>
      <c r="X20" s="19">
        <f t="shared" si="31"/>
        <v>0</v>
      </c>
      <c r="Y20" s="294">
        <v>36</v>
      </c>
      <c r="Z20" s="295">
        <v>0</v>
      </c>
      <c r="AA20" s="295">
        <v>6</v>
      </c>
      <c r="AB20" s="295">
        <v>0</v>
      </c>
      <c r="AC20" s="295">
        <v>3</v>
      </c>
      <c r="AD20" s="295">
        <v>0</v>
      </c>
      <c r="AF20" s="117">
        <f t="shared" si="23"/>
        <v>1</v>
      </c>
      <c r="AG20" s="117">
        <f t="shared" si="24"/>
        <v>1</v>
      </c>
      <c r="AH20" s="117">
        <f t="shared" si="25"/>
        <v>1</v>
      </c>
      <c r="AI20" s="117">
        <f t="shared" si="26"/>
        <v>1</v>
      </c>
      <c r="AJ20" s="117">
        <f t="shared" si="27"/>
        <v>0</v>
      </c>
    </row>
    <row r="21" spans="2:36" ht="15">
      <c r="B21" s="102">
        <v>4</v>
      </c>
      <c r="C21" s="16" t="s">
        <v>21</v>
      </c>
      <c r="D21" s="17">
        <f t="shared" si="20"/>
        <v>1</v>
      </c>
      <c r="E21" s="18">
        <f>AB20</f>
        <v>0</v>
      </c>
      <c r="F21" s="19">
        <f>AA20</f>
        <v>6</v>
      </c>
      <c r="G21" s="20">
        <f>AB22</f>
        <v>0</v>
      </c>
      <c r="H21" s="20">
        <f>AA22</f>
        <v>0</v>
      </c>
      <c r="I21" s="20">
        <f>AB24</f>
        <v>0</v>
      </c>
      <c r="J21" s="20">
        <f>AA24</f>
        <v>6</v>
      </c>
      <c r="K21" s="20">
        <f>AA28</f>
        <v>0</v>
      </c>
      <c r="L21" s="20">
        <f>AB28</f>
        <v>6</v>
      </c>
      <c r="M21" s="20">
        <f>AA32</f>
        <v>6</v>
      </c>
      <c r="N21" s="21">
        <f>AB32</f>
        <v>0</v>
      </c>
      <c r="O21" s="22">
        <f t="shared" si="28"/>
        <v>-12</v>
      </c>
      <c r="P21" s="23"/>
      <c r="Q21" s="24">
        <f>Z20+Z22+Z24+Y28+Y32</f>
        <v>60</v>
      </c>
      <c r="R21" s="19">
        <f>Y20+Y22+Y24+Z28+Z32</f>
        <v>123</v>
      </c>
      <c r="S21" s="25">
        <f t="shared" si="29"/>
        <v>-63</v>
      </c>
      <c r="T21" s="30" t="s">
        <v>321</v>
      </c>
      <c r="U21" s="31" t="str">
        <f>C18</f>
        <v>FETHİYE TENİS AKADEMİ SPOR K.</v>
      </c>
      <c r="V21" s="28" t="str">
        <f>C22</f>
        <v>MUĞLA TENİS SPOR KULÜBÜ</v>
      </c>
      <c r="W21" s="29">
        <f t="shared" si="30"/>
        <v>3</v>
      </c>
      <c r="X21" s="19">
        <f t="shared" si="31"/>
        <v>0</v>
      </c>
      <c r="Y21" s="295">
        <v>36</v>
      </c>
      <c r="Z21" s="295">
        <v>9</v>
      </c>
      <c r="AA21" s="296">
        <v>6</v>
      </c>
      <c r="AB21" s="295">
        <v>0</v>
      </c>
      <c r="AC21" s="295">
        <v>3</v>
      </c>
      <c r="AD21" s="295">
        <v>0</v>
      </c>
      <c r="AF21" s="117">
        <f t="shared" si="23"/>
        <v>0</v>
      </c>
      <c r="AG21" s="117">
        <f t="shared" si="24"/>
        <v>0</v>
      </c>
      <c r="AH21" s="117">
        <f t="shared" si="25"/>
        <v>0</v>
      </c>
      <c r="AI21" s="117">
        <f t="shared" si="26"/>
        <v>0</v>
      </c>
      <c r="AJ21" s="117">
        <f t="shared" si="27"/>
        <v>1</v>
      </c>
    </row>
    <row r="22" spans="2:36" ht="15">
      <c r="B22" s="102">
        <v>5</v>
      </c>
      <c r="C22" s="16" t="s">
        <v>402</v>
      </c>
      <c r="D22" s="17">
        <f t="shared" si="20"/>
        <v>0</v>
      </c>
      <c r="E22" s="18">
        <f>AB19</f>
        <v>0</v>
      </c>
      <c r="F22" s="19">
        <f>AA19</f>
        <v>6</v>
      </c>
      <c r="G22" s="20">
        <f>AB21</f>
        <v>0</v>
      </c>
      <c r="H22" s="20">
        <f>AA21</f>
        <v>6</v>
      </c>
      <c r="I22" s="20">
        <f>AA25</f>
        <v>0</v>
      </c>
      <c r="J22" s="20">
        <f>AB25</f>
        <v>6</v>
      </c>
      <c r="K22" s="20">
        <f>AA29</f>
        <v>0</v>
      </c>
      <c r="L22" s="20">
        <f>AB29</f>
        <v>0</v>
      </c>
      <c r="M22" s="20">
        <f>AB32</f>
        <v>0</v>
      </c>
      <c r="N22" s="21">
        <f>AA32</f>
        <v>6</v>
      </c>
      <c r="O22" s="22">
        <f t="shared" si="28"/>
        <v>-24</v>
      </c>
      <c r="P22" s="32"/>
      <c r="Q22" s="24">
        <f>Z19+Z21+Y25+Y29+Z32</f>
        <v>36</v>
      </c>
      <c r="R22" s="19">
        <f>Y19+Y21+Z25+Z29+Y32</f>
        <v>144</v>
      </c>
      <c r="S22" s="25">
        <f t="shared" si="29"/>
        <v>-108</v>
      </c>
      <c r="T22" s="30" t="s">
        <v>322</v>
      </c>
      <c r="U22" s="27" t="str">
        <f>C23</f>
        <v>BYE</v>
      </c>
      <c r="V22" s="28" t="str">
        <f>C21</f>
        <v>ORTACA TENİS SPOR KULÜBÜ</v>
      </c>
      <c r="W22" s="29">
        <f t="shared" si="30"/>
        <v>0</v>
      </c>
      <c r="X22" s="19">
        <f t="shared" si="31"/>
        <v>0</v>
      </c>
      <c r="Y22" s="294"/>
      <c r="AF22" s="117">
        <f t="shared" si="23"/>
        <v>0</v>
      </c>
      <c r="AG22" s="117">
        <f t="shared" si="24"/>
        <v>0</v>
      </c>
      <c r="AH22" s="117">
        <f t="shared" si="25"/>
        <v>0</v>
      </c>
      <c r="AI22" s="117">
        <f t="shared" si="26"/>
        <v>0</v>
      </c>
      <c r="AJ22" s="117">
        <f t="shared" si="27"/>
        <v>0</v>
      </c>
    </row>
    <row r="23" spans="2:36" ht="15">
      <c r="B23" s="102">
        <v>6</v>
      </c>
      <c r="C23" s="16" t="s">
        <v>336</v>
      </c>
      <c r="D23" s="17">
        <f t="shared" si="20"/>
        <v>0</v>
      </c>
      <c r="E23" s="33">
        <f>AB18</f>
        <v>0</v>
      </c>
      <c r="F23" s="34">
        <f>AA18</f>
        <v>0</v>
      </c>
      <c r="G23" s="35">
        <f>AA22</f>
        <v>0</v>
      </c>
      <c r="H23" s="35">
        <f>AB22</f>
        <v>0</v>
      </c>
      <c r="I23" s="35">
        <f>AA26</f>
        <v>0</v>
      </c>
      <c r="J23" s="35">
        <f>AB26</f>
        <v>0</v>
      </c>
      <c r="K23" s="35">
        <f>AB29</f>
        <v>0</v>
      </c>
      <c r="L23" s="35">
        <f>AA29</f>
        <v>0</v>
      </c>
      <c r="M23" s="35">
        <f>AB31</f>
        <v>0</v>
      </c>
      <c r="N23" s="36">
        <f>AA31</f>
        <v>0</v>
      </c>
      <c r="O23" s="22">
        <f t="shared" si="28"/>
        <v>0</v>
      </c>
      <c r="P23" s="32"/>
      <c r="Q23" s="37">
        <f>Z18+Y22+Y26+Z29+Z31</f>
        <v>0</v>
      </c>
      <c r="R23" s="34">
        <f>Y18+Z22+Z26+Y29+Y31</f>
        <v>0</v>
      </c>
      <c r="S23" s="25">
        <f t="shared" si="29"/>
        <v>0</v>
      </c>
      <c r="T23" s="38" t="s">
        <v>323</v>
      </c>
      <c r="U23" s="39" t="str">
        <f>C19</f>
        <v>FETHİYE TENİS SPOR KULÜBÜ</v>
      </c>
      <c r="V23" s="28" t="str">
        <f>C20</f>
        <v>MARMARİS TENİS AKADEMİSİ</v>
      </c>
      <c r="W23" s="29">
        <f t="shared" si="30"/>
        <v>0</v>
      </c>
      <c r="X23" s="19">
        <f t="shared" si="31"/>
        <v>3</v>
      </c>
      <c r="Y23" s="294">
        <v>19</v>
      </c>
      <c r="Z23" s="295">
        <v>34</v>
      </c>
      <c r="AA23" s="295">
        <v>1</v>
      </c>
      <c r="AB23" s="295">
        <v>6</v>
      </c>
      <c r="AC23" s="295">
        <v>0</v>
      </c>
      <c r="AD23" s="295">
        <v>3</v>
      </c>
      <c r="AF23" s="117">
        <f t="shared" si="23"/>
        <v>0</v>
      </c>
      <c r="AG23" s="117">
        <f t="shared" si="24"/>
        <v>0</v>
      </c>
      <c r="AH23" s="117">
        <f t="shared" si="25"/>
        <v>0</v>
      </c>
      <c r="AI23" s="117">
        <f t="shared" si="26"/>
        <v>0</v>
      </c>
      <c r="AJ23" s="117">
        <f t="shared" si="27"/>
        <v>0</v>
      </c>
    </row>
    <row r="24" spans="2:36" ht="15">
      <c r="B24" s="103"/>
      <c r="C24" s="40"/>
      <c r="D24" s="41"/>
      <c r="E24" s="18"/>
      <c r="F24" s="42"/>
      <c r="G24" s="20"/>
      <c r="H24" s="20"/>
      <c r="I24" s="20"/>
      <c r="J24" s="20"/>
      <c r="K24" s="20"/>
      <c r="L24" s="20"/>
      <c r="M24" s="20"/>
      <c r="N24" s="21"/>
      <c r="O24" s="22"/>
      <c r="P24" s="43"/>
      <c r="Q24" s="44"/>
      <c r="R24" s="42"/>
      <c r="S24" s="45"/>
      <c r="T24" s="46" t="s">
        <v>324</v>
      </c>
      <c r="U24" s="47" t="str">
        <f>C18</f>
        <v>FETHİYE TENİS AKADEMİ SPOR K.</v>
      </c>
      <c r="V24" s="48" t="str">
        <f>C21</f>
        <v>ORTACA TENİS SPOR KULÜBÜ</v>
      </c>
      <c r="W24" s="29">
        <f t="shared" si="30"/>
        <v>3</v>
      </c>
      <c r="X24" s="19">
        <f t="shared" si="31"/>
        <v>0</v>
      </c>
      <c r="Y24" s="294">
        <v>36</v>
      </c>
      <c r="Z24" s="295">
        <v>6</v>
      </c>
      <c r="AA24" s="295">
        <v>6</v>
      </c>
      <c r="AB24" s="295">
        <v>0</v>
      </c>
      <c r="AC24" s="295">
        <v>3</v>
      </c>
      <c r="AD24" s="295">
        <v>0</v>
      </c>
    </row>
    <row r="25" spans="2:36" ht="15">
      <c r="B25" s="102"/>
      <c r="C25" s="16"/>
      <c r="D25" s="17"/>
      <c r="E25" s="18"/>
      <c r="F25" s="19"/>
      <c r="G25" s="20"/>
      <c r="H25" s="20"/>
      <c r="I25" s="20"/>
      <c r="J25" s="20"/>
      <c r="K25" s="20"/>
      <c r="L25" s="20"/>
      <c r="M25" s="20"/>
      <c r="N25" s="21"/>
      <c r="O25" s="22"/>
      <c r="P25" s="23"/>
      <c r="Q25" s="24"/>
      <c r="R25" s="19"/>
      <c r="S25" s="25"/>
      <c r="T25" s="46" t="s">
        <v>325</v>
      </c>
      <c r="U25" s="27" t="str">
        <f>C22</f>
        <v>MUĞLA TENİS SPOR KULÜBÜ</v>
      </c>
      <c r="V25" s="28" t="str">
        <f>C20</f>
        <v>MARMARİS TENİS AKADEMİSİ</v>
      </c>
      <c r="W25" s="29">
        <f t="shared" si="30"/>
        <v>0</v>
      </c>
      <c r="X25" s="19">
        <f t="shared" si="31"/>
        <v>3</v>
      </c>
      <c r="Y25" s="294">
        <v>12</v>
      </c>
      <c r="Z25" s="295">
        <v>36</v>
      </c>
      <c r="AA25" s="295">
        <v>0</v>
      </c>
      <c r="AB25" s="295">
        <v>6</v>
      </c>
      <c r="AC25" s="295">
        <v>0</v>
      </c>
      <c r="AD25" s="295">
        <v>3</v>
      </c>
    </row>
    <row r="26" spans="2:36" ht="15">
      <c r="B26" s="102"/>
      <c r="C26" s="16"/>
      <c r="D26" s="17"/>
      <c r="E26" s="18"/>
      <c r="F26" s="19"/>
      <c r="G26" s="20"/>
      <c r="H26" s="20"/>
      <c r="I26" s="20"/>
      <c r="J26" s="20"/>
      <c r="K26" s="20"/>
      <c r="L26" s="20"/>
      <c r="M26" s="20"/>
      <c r="N26" s="21"/>
      <c r="O26" s="22"/>
      <c r="P26" s="32"/>
      <c r="Q26" s="24"/>
      <c r="R26" s="19"/>
      <c r="S26" s="25"/>
      <c r="T26" s="46" t="s">
        <v>326</v>
      </c>
      <c r="U26" s="27" t="str">
        <f>C23</f>
        <v>BYE</v>
      </c>
      <c r="V26" s="28" t="str">
        <f>C19</f>
        <v>FETHİYE TENİS SPOR KULÜBÜ</v>
      </c>
      <c r="W26" s="29">
        <f t="shared" si="30"/>
        <v>0</v>
      </c>
      <c r="X26" s="19">
        <f t="shared" si="31"/>
        <v>0</v>
      </c>
      <c r="Y26" s="294"/>
    </row>
    <row r="27" spans="2:36" ht="15">
      <c r="B27" s="102"/>
      <c r="C27" s="16"/>
      <c r="D27" s="17"/>
      <c r="E27" s="18"/>
      <c r="F27" s="19"/>
      <c r="G27" s="20"/>
      <c r="H27" s="20"/>
      <c r="I27" s="20"/>
      <c r="J27" s="20"/>
      <c r="K27" s="20"/>
      <c r="L27" s="20"/>
      <c r="M27" s="20"/>
      <c r="N27" s="21"/>
      <c r="O27" s="22"/>
      <c r="P27" s="32"/>
      <c r="Q27" s="24"/>
      <c r="R27" s="19"/>
      <c r="S27" s="25"/>
      <c r="T27" s="49" t="s">
        <v>327</v>
      </c>
      <c r="U27" s="27" t="str">
        <f>C18</f>
        <v>FETHİYE TENİS AKADEMİ SPOR K.</v>
      </c>
      <c r="V27" s="28" t="str">
        <f>C20</f>
        <v>MARMARİS TENİS AKADEMİSİ</v>
      </c>
      <c r="W27" s="29">
        <f t="shared" si="30"/>
        <v>0</v>
      </c>
      <c r="X27" s="19">
        <f t="shared" si="31"/>
        <v>3</v>
      </c>
      <c r="Y27" s="294">
        <v>12</v>
      </c>
      <c r="Z27" s="295">
        <v>36</v>
      </c>
      <c r="AA27" s="295">
        <v>0</v>
      </c>
      <c r="AB27" s="295">
        <v>6</v>
      </c>
      <c r="AC27" s="295">
        <v>0</v>
      </c>
      <c r="AD27" s="295">
        <v>3</v>
      </c>
    </row>
    <row r="28" spans="2:36" ht="15">
      <c r="B28" s="103"/>
      <c r="C28" s="40"/>
      <c r="D28" s="41"/>
      <c r="E28" s="50"/>
      <c r="F28" s="51"/>
      <c r="G28" s="52"/>
      <c r="H28" s="52"/>
      <c r="I28" s="52"/>
      <c r="J28" s="52"/>
      <c r="K28" s="52"/>
      <c r="L28" s="52"/>
      <c r="M28" s="52"/>
      <c r="N28" s="53"/>
      <c r="O28" s="54"/>
      <c r="P28" s="43"/>
      <c r="Q28" s="55"/>
      <c r="R28" s="51"/>
      <c r="S28" s="45"/>
      <c r="T28" s="56" t="s">
        <v>328</v>
      </c>
      <c r="U28" s="57" t="str">
        <f>C21</f>
        <v>ORTACA TENİS SPOR KULÜBÜ</v>
      </c>
      <c r="V28" s="48" t="str">
        <f>C19</f>
        <v>FETHİYE TENİS SPOR KULÜBÜ</v>
      </c>
      <c r="W28" s="29">
        <f t="shared" si="30"/>
        <v>0</v>
      </c>
      <c r="X28" s="19">
        <f t="shared" si="31"/>
        <v>3</v>
      </c>
      <c r="Y28" s="294">
        <v>18</v>
      </c>
      <c r="Z28" s="295">
        <v>36</v>
      </c>
      <c r="AA28" s="295">
        <v>0</v>
      </c>
      <c r="AB28" s="295">
        <v>6</v>
      </c>
      <c r="AC28" s="295">
        <v>0</v>
      </c>
      <c r="AD28" s="295">
        <v>3</v>
      </c>
    </row>
    <row r="29" spans="2:36" ht="15">
      <c r="B29" s="102"/>
      <c r="C29" s="16"/>
      <c r="D29" s="17"/>
      <c r="E29" s="18"/>
      <c r="F29" s="19"/>
      <c r="G29" s="20"/>
      <c r="H29" s="20"/>
      <c r="I29" s="20"/>
      <c r="J29" s="20"/>
      <c r="K29" s="20"/>
      <c r="L29" s="20"/>
      <c r="M29" s="20"/>
      <c r="N29" s="21"/>
      <c r="O29" s="22"/>
      <c r="P29" s="23"/>
      <c r="Q29" s="24"/>
      <c r="R29" s="19"/>
      <c r="S29" s="25"/>
      <c r="T29" s="49" t="s">
        <v>329</v>
      </c>
      <c r="U29" s="27" t="str">
        <f>C22</f>
        <v>MUĞLA TENİS SPOR KULÜBÜ</v>
      </c>
      <c r="V29" s="28" t="str">
        <f>C23</f>
        <v>BYE</v>
      </c>
      <c r="W29" s="29">
        <f t="shared" si="30"/>
        <v>0</v>
      </c>
      <c r="X29" s="19">
        <f t="shared" si="31"/>
        <v>0</v>
      </c>
      <c r="Y29" s="294"/>
    </row>
    <row r="30" spans="2:36" ht="15">
      <c r="B30" s="102"/>
      <c r="C30" s="16"/>
      <c r="D30" s="17"/>
      <c r="E30" s="18"/>
      <c r="F30" s="19"/>
      <c r="G30" s="20"/>
      <c r="H30" s="20"/>
      <c r="I30" s="20"/>
      <c r="J30" s="20"/>
      <c r="K30" s="20"/>
      <c r="L30" s="20"/>
      <c r="M30" s="20"/>
      <c r="N30" s="21"/>
      <c r="O30" s="22"/>
      <c r="P30" s="32"/>
      <c r="Q30" s="24"/>
      <c r="R30" s="19"/>
      <c r="S30" s="25"/>
      <c r="T30" s="58" t="s">
        <v>330</v>
      </c>
      <c r="U30" s="27" t="str">
        <f>C18</f>
        <v>FETHİYE TENİS AKADEMİ SPOR K.</v>
      </c>
      <c r="V30" s="28" t="str">
        <f>C19</f>
        <v>FETHİYE TENİS SPOR KULÜBÜ</v>
      </c>
      <c r="W30" s="29">
        <f t="shared" si="30"/>
        <v>2</v>
      </c>
      <c r="X30" s="19">
        <f t="shared" si="31"/>
        <v>1</v>
      </c>
      <c r="Y30" s="294">
        <v>30</v>
      </c>
      <c r="Z30" s="295">
        <v>30</v>
      </c>
      <c r="AA30" s="295">
        <v>4</v>
      </c>
      <c r="AB30" s="295">
        <v>2</v>
      </c>
      <c r="AC30" s="295">
        <v>2</v>
      </c>
      <c r="AD30" s="295">
        <v>1</v>
      </c>
    </row>
    <row r="31" spans="2:36" ht="15.75" thickBot="1">
      <c r="B31" s="104"/>
      <c r="C31" s="16"/>
      <c r="D31" s="17"/>
      <c r="E31" s="18"/>
      <c r="F31" s="19"/>
      <c r="G31" s="20"/>
      <c r="H31" s="20"/>
      <c r="I31" s="20"/>
      <c r="J31" s="20"/>
      <c r="K31" s="20"/>
      <c r="L31" s="20"/>
      <c r="M31" s="20"/>
      <c r="N31" s="21"/>
      <c r="O31" s="22"/>
      <c r="P31" s="32"/>
      <c r="Q31" s="24"/>
      <c r="R31" s="19"/>
      <c r="S31" s="25"/>
      <c r="T31" s="58" t="s">
        <v>331</v>
      </c>
      <c r="U31" s="27" t="str">
        <f>C20</f>
        <v>MARMARİS TENİS AKADEMİSİ</v>
      </c>
      <c r="V31" s="28" t="str">
        <f>C23</f>
        <v>BYE</v>
      </c>
      <c r="W31" s="29">
        <f t="shared" si="30"/>
        <v>0</v>
      </c>
      <c r="X31" s="19">
        <f t="shared" si="31"/>
        <v>0</v>
      </c>
      <c r="Y31" s="294"/>
    </row>
    <row r="32" spans="2:36" ht="15.75" thickBot="1">
      <c r="B32" s="106"/>
      <c r="C32" s="87"/>
      <c r="D32" s="88"/>
      <c r="E32" s="89"/>
      <c r="F32" s="90"/>
      <c r="G32" s="91"/>
      <c r="H32" s="91"/>
      <c r="I32" s="91"/>
      <c r="J32" s="91"/>
      <c r="K32" s="91"/>
      <c r="L32" s="91"/>
      <c r="M32" s="91"/>
      <c r="N32" s="92"/>
      <c r="O32" s="93"/>
      <c r="P32" s="94"/>
      <c r="Q32" s="95"/>
      <c r="R32" s="90"/>
      <c r="S32" s="96"/>
      <c r="T32" s="97" t="s">
        <v>332</v>
      </c>
      <c r="U32" s="98" t="str">
        <f>C21</f>
        <v>ORTACA TENİS SPOR KULÜBÜ</v>
      </c>
      <c r="V32" s="99" t="str">
        <f>C22</f>
        <v>MUĞLA TENİS SPOR KULÜBÜ</v>
      </c>
      <c r="W32" s="100">
        <f t="shared" si="30"/>
        <v>3</v>
      </c>
      <c r="X32" s="101">
        <f t="shared" si="31"/>
        <v>0</v>
      </c>
      <c r="Y32" s="294">
        <v>36</v>
      </c>
      <c r="Z32" s="295">
        <v>15</v>
      </c>
      <c r="AA32" s="295">
        <v>6</v>
      </c>
      <c r="AB32" s="295">
        <v>0</v>
      </c>
      <c r="AC32" s="295">
        <v>3</v>
      </c>
      <c r="AD32" s="295">
        <v>0</v>
      </c>
    </row>
    <row r="34" spans="2:36" ht="15" thickBot="1">
      <c r="E34" s="15">
        <f>E31+E30+E29+E28+G31+G30+G29+G28+I31+I30+I29+I28</f>
        <v>0</v>
      </c>
      <c r="H34" s="15">
        <f>F31+F30+F29+F28+H31+H30+H29+H28+J31+J30+J29+J28</f>
        <v>0</v>
      </c>
      <c r="O34" s="15">
        <f>O28+O29+O30+O31</f>
        <v>0</v>
      </c>
      <c r="Q34" s="15">
        <f>Q28+Q29+Q30+Q31</f>
        <v>0</v>
      </c>
      <c r="R34" s="15">
        <f>R28+R29+R30+R31</f>
        <v>0</v>
      </c>
      <c r="S34" s="15">
        <f>S31+S30+S29+S28</f>
        <v>0</v>
      </c>
    </row>
    <row r="35" spans="2:36" ht="71.45" customHeight="1">
      <c r="B35" s="179" t="s">
        <v>30</v>
      </c>
      <c r="C35" s="78" t="s">
        <v>64</v>
      </c>
      <c r="D35" s="79" t="s">
        <v>307</v>
      </c>
      <c r="E35" s="80" t="s">
        <v>308</v>
      </c>
      <c r="F35" s="131" t="s">
        <v>309</v>
      </c>
      <c r="G35" s="80" t="s">
        <v>308</v>
      </c>
      <c r="H35" s="131" t="s">
        <v>309</v>
      </c>
      <c r="I35" s="80" t="s">
        <v>308</v>
      </c>
      <c r="J35" s="131" t="s">
        <v>309</v>
      </c>
      <c r="K35" s="80" t="s">
        <v>308</v>
      </c>
      <c r="L35" s="131" t="s">
        <v>309</v>
      </c>
      <c r="M35" s="80" t="s">
        <v>308</v>
      </c>
      <c r="N35" s="82" t="s">
        <v>309</v>
      </c>
      <c r="O35" s="83" t="s">
        <v>310</v>
      </c>
      <c r="P35" s="84" t="s">
        <v>311</v>
      </c>
      <c r="Q35" s="80" t="s">
        <v>312</v>
      </c>
      <c r="R35" s="131" t="s">
        <v>313</v>
      </c>
      <c r="S35" s="85" t="s">
        <v>314</v>
      </c>
      <c r="T35" s="86" t="s">
        <v>315</v>
      </c>
      <c r="U35" s="468" t="s">
        <v>316</v>
      </c>
      <c r="V35" s="469"/>
      <c r="W35" s="470" t="s">
        <v>317</v>
      </c>
      <c r="X35" s="471"/>
      <c r="Y35" s="294"/>
    </row>
    <row r="36" spans="2:36" ht="15">
      <c r="B36" s="102">
        <v>1</v>
      </c>
      <c r="C36" s="16" t="s">
        <v>368</v>
      </c>
      <c r="D36" s="17">
        <f t="shared" ref="D36:D41" si="32">SUM(AF36:AJ36)</f>
        <v>5</v>
      </c>
      <c r="E36" s="18">
        <f t="shared" ref="E36:E38" si="33">AA36</f>
        <v>6</v>
      </c>
      <c r="F36" s="19">
        <f t="shared" ref="F36:F38" si="34">AB36</f>
        <v>1</v>
      </c>
      <c r="G36" s="20">
        <f>AA39</f>
        <v>6</v>
      </c>
      <c r="H36" s="20">
        <f>AB39</f>
        <v>1</v>
      </c>
      <c r="I36" s="20">
        <f>AA42</f>
        <v>6</v>
      </c>
      <c r="J36" s="20">
        <f>AB42</f>
        <v>0</v>
      </c>
      <c r="K36" s="20">
        <f>AA45</f>
        <v>6</v>
      </c>
      <c r="L36" s="20">
        <f>AB45</f>
        <v>0</v>
      </c>
      <c r="M36" s="20">
        <f>AA48</f>
        <v>6</v>
      </c>
      <c r="N36" s="21">
        <f>AB48</f>
        <v>0</v>
      </c>
      <c r="O36" s="22">
        <f>E36+G36+I36-F36-H36-J36+K36-L36+M36-N36</f>
        <v>28</v>
      </c>
      <c r="P36" s="23"/>
      <c r="Q36" s="24">
        <f>Y36+Y39+Y42+Y45+Y48</f>
        <v>179</v>
      </c>
      <c r="R36" s="19">
        <f>Z36+Z39+Z42+Z45+Z48</f>
        <v>50</v>
      </c>
      <c r="S36" s="25">
        <f>Q36-R36</f>
        <v>129</v>
      </c>
      <c r="T36" s="26" t="s">
        <v>318</v>
      </c>
      <c r="U36" s="27" t="str">
        <f>C36</f>
        <v>ADIYAMAN GENÇLİK S.K</v>
      </c>
      <c r="V36" s="28" t="str">
        <f>C41</f>
        <v>ADIYAMAN YURDUM SPOR K.</v>
      </c>
      <c r="W36" s="29">
        <f>AC36</f>
        <v>3</v>
      </c>
      <c r="X36" s="19">
        <f>AD36</f>
        <v>0</v>
      </c>
      <c r="Y36" s="295">
        <v>36</v>
      </c>
      <c r="Z36" s="295">
        <v>15</v>
      </c>
      <c r="AA36" s="295">
        <v>6</v>
      </c>
      <c r="AB36" s="295">
        <v>1</v>
      </c>
      <c r="AC36" s="295">
        <v>3</v>
      </c>
      <c r="AD36" s="295">
        <v>0</v>
      </c>
      <c r="AF36" s="117">
        <f t="shared" ref="AF36:AF41" si="35">IF(E36&gt;F36,1,0)</f>
        <v>1</v>
      </c>
      <c r="AG36" s="117">
        <f t="shared" ref="AG36:AG41" si="36">IF(G36&gt;H36,1,0)</f>
        <v>1</v>
      </c>
      <c r="AH36" s="117">
        <f t="shared" ref="AH36:AH41" si="37">IF(I36&gt;J36,1,0)</f>
        <v>1</v>
      </c>
      <c r="AI36" s="117">
        <f t="shared" ref="AI36:AI41" si="38">IF(K36&gt;L36,1,0)</f>
        <v>1</v>
      </c>
      <c r="AJ36" s="117">
        <f t="shared" ref="AJ36:AJ41" si="39">IF(M36&gt;N36,1,0)</f>
        <v>1</v>
      </c>
    </row>
    <row r="37" spans="2:36" ht="15">
      <c r="B37" s="102">
        <v>2</v>
      </c>
      <c r="C37" s="16" t="s">
        <v>366</v>
      </c>
      <c r="D37" s="17">
        <f t="shared" si="32"/>
        <v>0</v>
      </c>
      <c r="E37" s="18">
        <f t="shared" si="33"/>
        <v>2</v>
      </c>
      <c r="F37" s="19">
        <f t="shared" si="34"/>
        <v>4</v>
      </c>
      <c r="G37" s="20">
        <f>AA41</f>
        <v>2</v>
      </c>
      <c r="H37" s="20">
        <f>AB41</f>
        <v>4</v>
      </c>
      <c r="I37" s="20">
        <f>AB44</f>
        <v>0</v>
      </c>
      <c r="J37" s="20">
        <f>AA44</f>
        <v>6</v>
      </c>
      <c r="K37" s="20">
        <f>AB46</f>
        <v>0</v>
      </c>
      <c r="L37" s="20">
        <f>AA46</f>
        <v>6</v>
      </c>
      <c r="M37" s="20">
        <f>AB48</f>
        <v>0</v>
      </c>
      <c r="N37" s="21">
        <f>AA48</f>
        <v>6</v>
      </c>
      <c r="O37" s="22">
        <f t="shared" ref="O37:O41" si="40">E37+G37+I37-F37-H37-J37+K37-L37+M37-N37</f>
        <v>-22</v>
      </c>
      <c r="P37" s="23"/>
      <c r="Q37" s="24">
        <f>Y37+Y41+Z44+Z46+Z48</f>
        <v>61</v>
      </c>
      <c r="R37" s="19">
        <f>Z37+Z41+Y44+Y46+Y48</f>
        <v>165</v>
      </c>
      <c r="S37" s="25">
        <f t="shared" ref="S37:S41" si="41">Q37-R37</f>
        <v>-104</v>
      </c>
      <c r="T37" s="26" t="s">
        <v>319</v>
      </c>
      <c r="U37" s="27" t="str">
        <f>C37</f>
        <v>ADIYAMAN DOĞA ATICILIK VE A.G.S.K.</v>
      </c>
      <c r="V37" s="28" t="str">
        <f>C40</f>
        <v>ADIYAMAN TENİS HENTBOL S.K</v>
      </c>
      <c r="W37" s="29">
        <f t="shared" ref="W37:W50" si="42">AC37</f>
        <v>1</v>
      </c>
      <c r="X37" s="19">
        <f t="shared" ref="X37:X50" si="43">AD37</f>
        <v>2</v>
      </c>
      <c r="Y37" s="294">
        <v>20</v>
      </c>
      <c r="Z37" s="295">
        <v>29</v>
      </c>
      <c r="AA37" s="295">
        <v>2</v>
      </c>
      <c r="AB37" s="295">
        <v>4</v>
      </c>
      <c r="AC37" s="295">
        <v>1</v>
      </c>
      <c r="AD37" s="295">
        <v>2</v>
      </c>
      <c r="AF37" s="117">
        <f t="shared" si="35"/>
        <v>0</v>
      </c>
      <c r="AG37" s="117">
        <f t="shared" si="36"/>
        <v>0</v>
      </c>
      <c r="AH37" s="117">
        <f t="shared" si="37"/>
        <v>0</v>
      </c>
      <c r="AI37" s="117">
        <f t="shared" si="38"/>
        <v>0</v>
      </c>
      <c r="AJ37" s="117">
        <f t="shared" si="39"/>
        <v>0</v>
      </c>
    </row>
    <row r="38" spans="2:36" ht="15">
      <c r="B38" s="102">
        <v>3</v>
      </c>
      <c r="C38" s="16" t="s">
        <v>367</v>
      </c>
      <c r="D38" s="17">
        <f t="shared" si="32"/>
        <v>2</v>
      </c>
      <c r="E38" s="18">
        <f t="shared" si="33"/>
        <v>4</v>
      </c>
      <c r="F38" s="19">
        <f t="shared" si="34"/>
        <v>2</v>
      </c>
      <c r="G38" s="20">
        <f>AB41</f>
        <v>4</v>
      </c>
      <c r="H38" s="20">
        <f>AA41</f>
        <v>2</v>
      </c>
      <c r="I38" s="20">
        <f>AB43</f>
        <v>2</v>
      </c>
      <c r="J38" s="20">
        <f>AA43</f>
        <v>4</v>
      </c>
      <c r="K38" s="20">
        <f>AB45</f>
        <v>0</v>
      </c>
      <c r="L38" s="20">
        <f>AA45</f>
        <v>6</v>
      </c>
      <c r="M38" s="20">
        <f>AA49</f>
        <v>0</v>
      </c>
      <c r="N38" s="21">
        <f>AB49</f>
        <v>6</v>
      </c>
      <c r="O38" s="22">
        <f t="shared" si="40"/>
        <v>-10</v>
      </c>
      <c r="P38" s="23"/>
      <c r="Q38" s="24">
        <f>Y38+Z41+Z43+Z45+Y49</f>
        <v>102</v>
      </c>
      <c r="R38" s="19">
        <f>Z38+Y41+Y43+Y45+Z49</f>
        <v>144</v>
      </c>
      <c r="S38" s="25">
        <f t="shared" si="41"/>
        <v>-42</v>
      </c>
      <c r="T38" s="26" t="s">
        <v>320</v>
      </c>
      <c r="U38" s="27" t="str">
        <f>C38</f>
        <v>ADIYAMAN G.M.K.S.SPOR KULÜBÜ</v>
      </c>
      <c r="V38" s="28" t="str">
        <f>C39</f>
        <v>ADIYAMAN TENİS DAĞCILIK S.K</v>
      </c>
      <c r="W38" s="29">
        <f t="shared" si="42"/>
        <v>2</v>
      </c>
      <c r="X38" s="19">
        <f t="shared" si="43"/>
        <v>1</v>
      </c>
      <c r="Y38" s="294">
        <v>29</v>
      </c>
      <c r="Z38" s="295">
        <v>22</v>
      </c>
      <c r="AA38" s="295">
        <v>4</v>
      </c>
      <c r="AB38" s="295">
        <v>2</v>
      </c>
      <c r="AC38" s="295">
        <v>2</v>
      </c>
      <c r="AD38" s="295">
        <v>1</v>
      </c>
      <c r="AF38" s="117">
        <f t="shared" si="35"/>
        <v>1</v>
      </c>
      <c r="AG38" s="117">
        <f t="shared" si="36"/>
        <v>1</v>
      </c>
      <c r="AH38" s="117">
        <f t="shared" si="37"/>
        <v>0</v>
      </c>
      <c r="AI38" s="117">
        <f t="shared" si="38"/>
        <v>0</v>
      </c>
      <c r="AJ38" s="117">
        <f t="shared" si="39"/>
        <v>0</v>
      </c>
    </row>
    <row r="39" spans="2:36" ht="15">
      <c r="B39" s="102">
        <v>4</v>
      </c>
      <c r="C39" s="16" t="s">
        <v>369</v>
      </c>
      <c r="D39" s="17">
        <f t="shared" si="32"/>
        <v>1</v>
      </c>
      <c r="E39" s="18">
        <f>AB38</f>
        <v>2</v>
      </c>
      <c r="F39" s="19">
        <f>AA38</f>
        <v>4</v>
      </c>
      <c r="G39" s="20">
        <f>AB40</f>
        <v>3</v>
      </c>
      <c r="H39" s="20">
        <f>AA40</f>
        <v>4</v>
      </c>
      <c r="I39" s="20">
        <f>AB42</f>
        <v>0</v>
      </c>
      <c r="J39" s="20">
        <f>AA42</f>
        <v>6</v>
      </c>
      <c r="K39" s="20">
        <f>AA46</f>
        <v>6</v>
      </c>
      <c r="L39" s="20">
        <f>AB46</f>
        <v>0</v>
      </c>
      <c r="M39" s="20">
        <f>AA50</f>
        <v>0</v>
      </c>
      <c r="N39" s="21">
        <f>AB50</f>
        <v>6</v>
      </c>
      <c r="O39" s="22">
        <f t="shared" si="40"/>
        <v>-9</v>
      </c>
      <c r="P39" s="23"/>
      <c r="Q39" s="24">
        <f>Z38+Z40+Z42+Y46+Y50</f>
        <v>115</v>
      </c>
      <c r="R39" s="19">
        <f>Y38+Y40+Y42+Z46+Z50</f>
        <v>133</v>
      </c>
      <c r="S39" s="25">
        <f t="shared" si="41"/>
        <v>-18</v>
      </c>
      <c r="T39" s="30" t="s">
        <v>321</v>
      </c>
      <c r="U39" s="31" t="str">
        <f>C36</f>
        <v>ADIYAMAN GENÇLİK S.K</v>
      </c>
      <c r="V39" s="28" t="str">
        <f>C40</f>
        <v>ADIYAMAN TENİS HENTBOL S.K</v>
      </c>
      <c r="W39" s="29">
        <f t="shared" si="42"/>
        <v>3</v>
      </c>
      <c r="X39" s="19">
        <f t="shared" si="43"/>
        <v>0</v>
      </c>
      <c r="Y39" s="294">
        <v>35</v>
      </c>
      <c r="Z39" s="295">
        <v>15</v>
      </c>
      <c r="AA39" s="295">
        <v>6</v>
      </c>
      <c r="AB39" s="295">
        <v>1</v>
      </c>
      <c r="AC39" s="295">
        <v>3</v>
      </c>
      <c r="AD39" s="295">
        <v>0</v>
      </c>
      <c r="AF39" s="117">
        <f t="shared" si="35"/>
        <v>0</v>
      </c>
      <c r="AG39" s="117">
        <f t="shared" si="36"/>
        <v>0</v>
      </c>
      <c r="AH39" s="117">
        <f t="shared" si="37"/>
        <v>0</v>
      </c>
      <c r="AI39" s="117">
        <f t="shared" si="38"/>
        <v>1</v>
      </c>
      <c r="AJ39" s="117">
        <f t="shared" si="39"/>
        <v>0</v>
      </c>
    </row>
    <row r="40" spans="2:36" ht="15">
      <c r="B40" s="102">
        <v>5</v>
      </c>
      <c r="C40" s="16" t="s">
        <v>370</v>
      </c>
      <c r="D40" s="17">
        <f t="shared" si="32"/>
        <v>4</v>
      </c>
      <c r="E40" s="18">
        <f>AB37</f>
        <v>4</v>
      </c>
      <c r="F40" s="19">
        <f>AA37</f>
        <v>2</v>
      </c>
      <c r="G40" s="20">
        <f>AB39</f>
        <v>1</v>
      </c>
      <c r="H40" s="20">
        <f>AA39</f>
        <v>6</v>
      </c>
      <c r="I40" s="20">
        <f>AA43</f>
        <v>4</v>
      </c>
      <c r="J40" s="20">
        <f>AB43</f>
        <v>2</v>
      </c>
      <c r="K40" s="20">
        <f>AA47</f>
        <v>4</v>
      </c>
      <c r="L40" s="20">
        <f>AB47</f>
        <v>2</v>
      </c>
      <c r="M40" s="20">
        <f>AB50</f>
        <v>6</v>
      </c>
      <c r="N40" s="21">
        <f>AA50</f>
        <v>0</v>
      </c>
      <c r="O40" s="22">
        <f t="shared" si="40"/>
        <v>7</v>
      </c>
      <c r="P40" s="32"/>
      <c r="Q40" s="24">
        <f>Z37+Z39+Y43+Y47+Z50</f>
        <v>136</v>
      </c>
      <c r="R40" s="19">
        <f>Y37+Y39+Z43+Z47+Y50</f>
        <v>116</v>
      </c>
      <c r="S40" s="25">
        <f t="shared" si="41"/>
        <v>20</v>
      </c>
      <c r="T40" s="30" t="s">
        <v>322</v>
      </c>
      <c r="U40" s="27" t="str">
        <f>C41</f>
        <v>ADIYAMAN YURDUM SPOR K.</v>
      </c>
      <c r="V40" s="28" t="str">
        <f>C39</f>
        <v>ADIYAMAN TENİS DAĞCILIK S.K</v>
      </c>
      <c r="W40" s="29">
        <f t="shared" si="42"/>
        <v>2</v>
      </c>
      <c r="X40" s="19">
        <f t="shared" si="43"/>
        <v>1</v>
      </c>
      <c r="Y40" s="294">
        <v>27</v>
      </c>
      <c r="Z40" s="295">
        <v>28</v>
      </c>
      <c r="AA40" s="295">
        <v>4</v>
      </c>
      <c r="AB40" s="295">
        <v>3</v>
      </c>
      <c r="AC40" s="295">
        <v>2</v>
      </c>
      <c r="AD40" s="295">
        <v>1</v>
      </c>
      <c r="AF40" s="117">
        <f t="shared" si="35"/>
        <v>1</v>
      </c>
      <c r="AG40" s="117">
        <f t="shared" si="36"/>
        <v>0</v>
      </c>
      <c r="AH40" s="117">
        <f t="shared" si="37"/>
        <v>1</v>
      </c>
      <c r="AI40" s="117">
        <f t="shared" si="38"/>
        <v>1</v>
      </c>
      <c r="AJ40" s="117">
        <f t="shared" si="39"/>
        <v>1</v>
      </c>
    </row>
    <row r="41" spans="2:36" ht="15">
      <c r="B41" s="102">
        <v>6</v>
      </c>
      <c r="C41" s="16" t="s">
        <v>86</v>
      </c>
      <c r="D41" s="17">
        <f t="shared" si="32"/>
        <v>3</v>
      </c>
      <c r="E41" s="33">
        <f>AB36</f>
        <v>1</v>
      </c>
      <c r="F41" s="34">
        <f>AA36</f>
        <v>6</v>
      </c>
      <c r="G41" s="35">
        <f>AA40</f>
        <v>4</v>
      </c>
      <c r="H41" s="35">
        <f>AB40</f>
        <v>3</v>
      </c>
      <c r="I41" s="35">
        <f>AA44</f>
        <v>6</v>
      </c>
      <c r="J41" s="35">
        <f>AB44</f>
        <v>0</v>
      </c>
      <c r="K41" s="35">
        <f>AB47</f>
        <v>2</v>
      </c>
      <c r="L41" s="35">
        <f>AA47</f>
        <v>4</v>
      </c>
      <c r="M41" s="35">
        <f>AB49</f>
        <v>6</v>
      </c>
      <c r="N41" s="36">
        <f>AA49</f>
        <v>0</v>
      </c>
      <c r="O41" s="22">
        <f t="shared" si="40"/>
        <v>6</v>
      </c>
      <c r="P41" s="32"/>
      <c r="Q41" s="37">
        <f>Z36+Y40+Y44+Z47+Z49</f>
        <v>137</v>
      </c>
      <c r="R41" s="34">
        <f>Y36+Z40+Z44+Y47+Y49</f>
        <v>122</v>
      </c>
      <c r="S41" s="25">
        <f t="shared" si="41"/>
        <v>15</v>
      </c>
      <c r="T41" s="38" t="s">
        <v>323</v>
      </c>
      <c r="U41" s="39" t="str">
        <f>C37</f>
        <v>ADIYAMAN DOĞA ATICILIK VE A.G.S.K.</v>
      </c>
      <c r="V41" s="28" t="str">
        <f>C38</f>
        <v>ADIYAMAN G.M.K.S.SPOR KULÜBÜ</v>
      </c>
      <c r="W41" s="29">
        <f t="shared" si="42"/>
        <v>1</v>
      </c>
      <c r="X41" s="19">
        <f t="shared" si="43"/>
        <v>2</v>
      </c>
      <c r="Y41" s="294">
        <v>22</v>
      </c>
      <c r="Z41" s="295">
        <v>28</v>
      </c>
      <c r="AA41" s="295">
        <v>2</v>
      </c>
      <c r="AB41" s="295">
        <v>4</v>
      </c>
      <c r="AC41" s="295">
        <v>1</v>
      </c>
      <c r="AD41" s="295">
        <v>2</v>
      </c>
      <c r="AF41" s="117">
        <f t="shared" si="35"/>
        <v>0</v>
      </c>
      <c r="AG41" s="117">
        <f t="shared" si="36"/>
        <v>1</v>
      </c>
      <c r="AH41" s="117">
        <f t="shared" si="37"/>
        <v>1</v>
      </c>
      <c r="AI41" s="117">
        <f t="shared" si="38"/>
        <v>0</v>
      </c>
      <c r="AJ41" s="117">
        <f t="shared" si="39"/>
        <v>1</v>
      </c>
    </row>
    <row r="42" spans="2:36" ht="15">
      <c r="B42" s="103"/>
      <c r="C42" s="40"/>
      <c r="D42" s="41"/>
      <c r="E42" s="18"/>
      <c r="F42" s="42"/>
      <c r="G42" s="20"/>
      <c r="H42" s="20"/>
      <c r="I42" s="20"/>
      <c r="J42" s="20"/>
      <c r="K42" s="20"/>
      <c r="L42" s="20"/>
      <c r="M42" s="20"/>
      <c r="N42" s="21"/>
      <c r="O42" s="22"/>
      <c r="P42" s="43"/>
      <c r="Q42" s="44"/>
      <c r="R42" s="42"/>
      <c r="S42" s="45"/>
      <c r="T42" s="46" t="s">
        <v>324</v>
      </c>
      <c r="U42" s="47" t="str">
        <f>C36</f>
        <v>ADIYAMAN GENÇLİK S.K</v>
      </c>
      <c r="V42" s="48" t="str">
        <f>C39</f>
        <v>ADIYAMAN TENİS DAĞCILIK S.K</v>
      </c>
      <c r="W42" s="29">
        <f t="shared" si="42"/>
        <v>3</v>
      </c>
      <c r="X42" s="19">
        <f t="shared" si="43"/>
        <v>0</v>
      </c>
      <c r="Y42" s="294">
        <v>36</v>
      </c>
      <c r="Z42" s="295">
        <v>11</v>
      </c>
      <c r="AA42" s="295">
        <v>6</v>
      </c>
      <c r="AB42" s="295">
        <v>0</v>
      </c>
      <c r="AC42" s="295">
        <v>3</v>
      </c>
      <c r="AD42" s="295">
        <v>0</v>
      </c>
    </row>
    <row r="43" spans="2:36" ht="15">
      <c r="B43" s="102"/>
      <c r="C43" s="16"/>
      <c r="D43" s="17"/>
      <c r="E43" s="18"/>
      <c r="F43" s="19"/>
      <c r="G43" s="20"/>
      <c r="H43" s="20"/>
      <c r="I43" s="20"/>
      <c r="J43" s="20"/>
      <c r="K43" s="20"/>
      <c r="L43" s="20"/>
      <c r="M43" s="20"/>
      <c r="N43" s="21"/>
      <c r="O43" s="22"/>
      <c r="P43" s="23"/>
      <c r="Q43" s="24"/>
      <c r="R43" s="19"/>
      <c r="S43" s="25"/>
      <c r="T43" s="46" t="s">
        <v>325</v>
      </c>
      <c r="U43" s="27" t="str">
        <f>C40</f>
        <v>ADIYAMAN TENİS HENTBOL S.K</v>
      </c>
      <c r="V43" s="28" t="str">
        <f>C38</f>
        <v>ADIYAMAN G.M.K.S.SPOR KULÜBÜ</v>
      </c>
      <c r="W43" s="29">
        <f t="shared" si="42"/>
        <v>2</v>
      </c>
      <c r="X43" s="19">
        <f t="shared" si="43"/>
        <v>1</v>
      </c>
      <c r="Y43" s="294">
        <v>28</v>
      </c>
      <c r="Z43" s="295">
        <v>20</v>
      </c>
      <c r="AA43" s="295">
        <v>4</v>
      </c>
      <c r="AB43" s="295">
        <v>2</v>
      </c>
      <c r="AC43" s="295">
        <v>2</v>
      </c>
      <c r="AD43" s="295">
        <v>1</v>
      </c>
    </row>
    <row r="44" spans="2:36" ht="15">
      <c r="B44" s="102"/>
      <c r="C44" s="16"/>
      <c r="D44" s="17"/>
      <c r="E44" s="18"/>
      <c r="F44" s="19"/>
      <c r="G44" s="20"/>
      <c r="H44" s="20"/>
      <c r="I44" s="20"/>
      <c r="J44" s="20"/>
      <c r="K44" s="20"/>
      <c r="L44" s="20"/>
      <c r="M44" s="20"/>
      <c r="N44" s="21"/>
      <c r="O44" s="22"/>
      <c r="P44" s="32"/>
      <c r="Q44" s="24"/>
      <c r="R44" s="19"/>
      <c r="S44" s="25"/>
      <c r="T44" s="46" t="s">
        <v>326</v>
      </c>
      <c r="U44" s="27" t="str">
        <f>C41</f>
        <v>ADIYAMAN YURDUM SPOR K.</v>
      </c>
      <c r="V44" s="28" t="str">
        <f>C37</f>
        <v>ADIYAMAN DOĞA ATICILIK VE A.G.S.K.</v>
      </c>
      <c r="W44" s="29">
        <f t="shared" si="42"/>
        <v>3</v>
      </c>
      <c r="X44" s="19">
        <f t="shared" si="43"/>
        <v>0</v>
      </c>
      <c r="Y44" s="294">
        <v>36</v>
      </c>
      <c r="Z44" s="295">
        <v>14</v>
      </c>
      <c r="AA44" s="295">
        <v>6</v>
      </c>
      <c r="AB44" s="295">
        <v>0</v>
      </c>
      <c r="AC44" s="295">
        <v>3</v>
      </c>
      <c r="AD44" s="295">
        <v>0</v>
      </c>
    </row>
    <row r="45" spans="2:36" ht="15">
      <c r="B45" s="102"/>
      <c r="C45" s="16"/>
      <c r="D45" s="17"/>
      <c r="E45" s="18"/>
      <c r="F45" s="19"/>
      <c r="G45" s="20"/>
      <c r="H45" s="20"/>
      <c r="I45" s="20"/>
      <c r="J45" s="20"/>
      <c r="K45" s="20"/>
      <c r="L45" s="20"/>
      <c r="M45" s="20"/>
      <c r="N45" s="21"/>
      <c r="O45" s="22"/>
      <c r="P45" s="32"/>
      <c r="Q45" s="24"/>
      <c r="R45" s="19"/>
      <c r="S45" s="25"/>
      <c r="T45" s="49" t="s">
        <v>327</v>
      </c>
      <c r="U45" s="27" t="str">
        <f>C36</f>
        <v>ADIYAMAN GENÇLİK S.K</v>
      </c>
      <c r="V45" s="28" t="str">
        <f>C38</f>
        <v>ADIYAMAN G.M.K.S.SPOR KULÜBÜ</v>
      </c>
      <c r="W45" s="29">
        <f t="shared" si="42"/>
        <v>3</v>
      </c>
      <c r="X45" s="19">
        <f t="shared" si="43"/>
        <v>0</v>
      </c>
      <c r="Y45" s="294">
        <v>36</v>
      </c>
      <c r="Z45" s="295">
        <v>9</v>
      </c>
      <c r="AA45" s="295">
        <v>6</v>
      </c>
      <c r="AB45" s="295">
        <v>0</v>
      </c>
      <c r="AC45" s="295">
        <v>3</v>
      </c>
      <c r="AD45" s="295">
        <v>0</v>
      </c>
    </row>
    <row r="46" spans="2:36" ht="15">
      <c r="B46" s="103"/>
      <c r="C46" s="40"/>
      <c r="D46" s="41"/>
      <c r="E46" s="50"/>
      <c r="F46" s="51"/>
      <c r="G46" s="52"/>
      <c r="H46" s="52"/>
      <c r="I46" s="52"/>
      <c r="J46" s="52"/>
      <c r="K46" s="52"/>
      <c r="L46" s="52"/>
      <c r="M46" s="52"/>
      <c r="N46" s="53"/>
      <c r="O46" s="54"/>
      <c r="P46" s="43"/>
      <c r="Q46" s="55"/>
      <c r="R46" s="51"/>
      <c r="S46" s="45"/>
      <c r="T46" s="56" t="s">
        <v>328</v>
      </c>
      <c r="U46" s="57" t="str">
        <f>C39</f>
        <v>ADIYAMAN TENİS DAĞCILIK S.K</v>
      </c>
      <c r="V46" s="48" t="str">
        <f>C37</f>
        <v>ADIYAMAN DOĞA ATICILIK VE A.G.S.K.</v>
      </c>
      <c r="W46" s="29">
        <f t="shared" si="42"/>
        <v>3</v>
      </c>
      <c r="X46" s="19">
        <f t="shared" si="43"/>
        <v>0</v>
      </c>
      <c r="Y46" s="294">
        <v>36</v>
      </c>
      <c r="Z46" s="295">
        <v>5</v>
      </c>
      <c r="AA46" s="295">
        <v>6</v>
      </c>
      <c r="AB46" s="295">
        <v>0</v>
      </c>
      <c r="AC46" s="295">
        <v>3</v>
      </c>
      <c r="AD46" s="295">
        <v>0</v>
      </c>
    </row>
    <row r="47" spans="2:36" ht="15">
      <c r="B47" s="102"/>
      <c r="C47" s="16"/>
      <c r="D47" s="17"/>
      <c r="E47" s="18"/>
      <c r="F47" s="19"/>
      <c r="G47" s="20"/>
      <c r="H47" s="20"/>
      <c r="I47" s="20"/>
      <c r="J47" s="20"/>
      <c r="K47" s="20"/>
      <c r="L47" s="20"/>
      <c r="M47" s="20"/>
      <c r="N47" s="21"/>
      <c r="O47" s="22"/>
      <c r="P47" s="23"/>
      <c r="Q47" s="24"/>
      <c r="R47" s="19"/>
      <c r="S47" s="25"/>
      <c r="T47" s="49" t="s">
        <v>329</v>
      </c>
      <c r="U47" s="27" t="str">
        <f>C40</f>
        <v>ADIYAMAN TENİS HENTBOL S.K</v>
      </c>
      <c r="V47" s="28" t="str">
        <f>C41</f>
        <v>ADIYAMAN YURDUM SPOR K.</v>
      </c>
      <c r="W47" s="29">
        <f t="shared" si="42"/>
        <v>2</v>
      </c>
      <c r="X47" s="19">
        <f t="shared" si="43"/>
        <v>1</v>
      </c>
      <c r="Y47" s="294">
        <v>28</v>
      </c>
      <c r="Z47" s="295">
        <v>23</v>
      </c>
      <c r="AA47" s="295">
        <v>4</v>
      </c>
      <c r="AB47" s="295">
        <v>2</v>
      </c>
      <c r="AC47" s="295">
        <v>2</v>
      </c>
      <c r="AD47" s="295">
        <v>1</v>
      </c>
    </row>
    <row r="48" spans="2:36" ht="15">
      <c r="B48" s="102"/>
      <c r="C48" s="16"/>
      <c r="D48" s="17"/>
      <c r="E48" s="18"/>
      <c r="F48" s="19"/>
      <c r="G48" s="20"/>
      <c r="H48" s="20"/>
      <c r="I48" s="20"/>
      <c r="J48" s="20"/>
      <c r="K48" s="20"/>
      <c r="L48" s="20"/>
      <c r="M48" s="20"/>
      <c r="N48" s="21"/>
      <c r="O48" s="22"/>
      <c r="P48" s="32"/>
      <c r="Q48" s="24"/>
      <c r="R48" s="19"/>
      <c r="S48" s="25"/>
      <c r="T48" s="58" t="s">
        <v>330</v>
      </c>
      <c r="U48" s="27" t="str">
        <f>C36</f>
        <v>ADIYAMAN GENÇLİK S.K</v>
      </c>
      <c r="V48" s="28" t="str">
        <f>C37</f>
        <v>ADIYAMAN DOĞA ATICILIK VE A.G.S.K.</v>
      </c>
      <c r="W48" s="29">
        <f t="shared" si="42"/>
        <v>3</v>
      </c>
      <c r="X48" s="19">
        <f t="shared" si="43"/>
        <v>0</v>
      </c>
      <c r="Y48" s="294">
        <v>36</v>
      </c>
      <c r="Z48" s="295">
        <v>0</v>
      </c>
      <c r="AA48" s="295">
        <v>6</v>
      </c>
      <c r="AB48" s="295">
        <v>0</v>
      </c>
      <c r="AC48" s="295">
        <v>3</v>
      </c>
      <c r="AD48" s="295">
        <v>0</v>
      </c>
    </row>
    <row r="49" spans="2:36" ht="15.75" thickBot="1">
      <c r="B49" s="104"/>
      <c r="C49" s="16"/>
      <c r="D49" s="17"/>
      <c r="E49" s="18"/>
      <c r="F49" s="19"/>
      <c r="G49" s="20"/>
      <c r="H49" s="20"/>
      <c r="I49" s="20"/>
      <c r="J49" s="20"/>
      <c r="K49" s="20"/>
      <c r="L49" s="20"/>
      <c r="M49" s="20"/>
      <c r="N49" s="21"/>
      <c r="O49" s="22"/>
      <c r="P49" s="32"/>
      <c r="Q49" s="24"/>
      <c r="R49" s="19"/>
      <c r="S49" s="25"/>
      <c r="T49" s="58" t="s">
        <v>331</v>
      </c>
      <c r="U49" s="27" t="str">
        <f>C38</f>
        <v>ADIYAMAN G.M.K.S.SPOR KULÜBÜ</v>
      </c>
      <c r="V49" s="28" t="str">
        <f>C41</f>
        <v>ADIYAMAN YURDUM SPOR K.</v>
      </c>
      <c r="W49" s="29">
        <f t="shared" si="42"/>
        <v>0</v>
      </c>
      <c r="X49" s="19">
        <f t="shared" si="43"/>
        <v>3</v>
      </c>
      <c r="Y49" s="294">
        <v>16</v>
      </c>
      <c r="Z49" s="295">
        <v>36</v>
      </c>
      <c r="AA49" s="295">
        <v>0</v>
      </c>
      <c r="AB49" s="295">
        <v>6</v>
      </c>
      <c r="AC49" s="295">
        <v>0</v>
      </c>
      <c r="AD49" s="295">
        <v>3</v>
      </c>
    </row>
    <row r="50" spans="2:36" ht="15.75" thickBot="1">
      <c r="B50" s="106"/>
      <c r="C50" s="87"/>
      <c r="D50" s="88"/>
      <c r="E50" s="89"/>
      <c r="F50" s="90"/>
      <c r="G50" s="91"/>
      <c r="H50" s="91"/>
      <c r="I50" s="91"/>
      <c r="J50" s="91"/>
      <c r="K50" s="91"/>
      <c r="L50" s="91"/>
      <c r="M50" s="91"/>
      <c r="N50" s="92"/>
      <c r="O50" s="93"/>
      <c r="P50" s="94"/>
      <c r="Q50" s="95"/>
      <c r="R50" s="90"/>
      <c r="S50" s="96"/>
      <c r="T50" s="97" t="s">
        <v>332</v>
      </c>
      <c r="U50" s="98" t="str">
        <f>C39</f>
        <v>ADIYAMAN TENİS DAĞCILIK S.K</v>
      </c>
      <c r="V50" s="99" t="str">
        <f>C40</f>
        <v>ADIYAMAN TENİS HENTBOL S.K</v>
      </c>
      <c r="W50" s="100">
        <f t="shared" si="42"/>
        <v>0</v>
      </c>
      <c r="X50" s="101">
        <f t="shared" si="43"/>
        <v>3</v>
      </c>
      <c r="Y50" s="294">
        <v>18</v>
      </c>
      <c r="Z50" s="295">
        <v>36</v>
      </c>
      <c r="AA50" s="295">
        <v>0</v>
      </c>
      <c r="AB50" s="295">
        <v>6</v>
      </c>
      <c r="AC50" s="295">
        <v>0</v>
      </c>
      <c r="AD50" s="295">
        <v>3</v>
      </c>
    </row>
    <row r="51" spans="2:36" ht="15" thickBot="1"/>
    <row r="52" spans="2:36" ht="65.099999999999994" customHeight="1" thickTop="1">
      <c r="B52" s="179" t="s">
        <v>31</v>
      </c>
      <c r="C52" s="8" t="s">
        <v>64</v>
      </c>
      <c r="D52" s="9" t="s">
        <v>307</v>
      </c>
      <c r="E52" s="10" t="s">
        <v>308</v>
      </c>
      <c r="F52" s="11" t="s">
        <v>309</v>
      </c>
      <c r="G52" s="10" t="s">
        <v>308</v>
      </c>
      <c r="H52" s="11" t="s">
        <v>309</v>
      </c>
      <c r="I52" s="10" t="s">
        <v>308</v>
      </c>
      <c r="J52" s="11" t="s">
        <v>309</v>
      </c>
      <c r="K52" s="10" t="s">
        <v>308</v>
      </c>
      <c r="L52" s="11" t="s">
        <v>309</v>
      </c>
      <c r="M52" s="10" t="s">
        <v>308</v>
      </c>
      <c r="N52" s="11" t="s">
        <v>309</v>
      </c>
      <c r="O52" s="62" t="s">
        <v>310</v>
      </c>
      <c r="P52" s="12" t="s">
        <v>311</v>
      </c>
      <c r="Q52" s="10" t="s">
        <v>312</v>
      </c>
      <c r="R52" s="11" t="s">
        <v>313</v>
      </c>
      <c r="S52" s="13" t="s">
        <v>314</v>
      </c>
      <c r="T52" s="14" t="s">
        <v>315</v>
      </c>
      <c r="U52" s="464" t="s">
        <v>316</v>
      </c>
      <c r="V52" s="465"/>
      <c r="W52" s="466" t="s">
        <v>317</v>
      </c>
      <c r="X52" s="467"/>
      <c r="Y52" s="297" t="s">
        <v>333</v>
      </c>
      <c r="Z52" s="298" t="s">
        <v>333</v>
      </c>
      <c r="AA52" s="298" t="s">
        <v>334</v>
      </c>
      <c r="AB52" s="298" t="s">
        <v>334</v>
      </c>
    </row>
    <row r="53" spans="2:36" ht="12.75" customHeight="1">
      <c r="B53" s="102">
        <v>1</v>
      </c>
      <c r="C53" s="16" t="s">
        <v>88</v>
      </c>
      <c r="D53" s="17">
        <f>SUM(AF53:AJ53)</f>
        <v>3</v>
      </c>
      <c r="E53" s="18">
        <f>AA53</f>
        <v>6</v>
      </c>
      <c r="F53" s="19">
        <f>AB53</f>
        <v>0</v>
      </c>
      <c r="G53" s="20">
        <f>AA55</f>
        <v>6</v>
      </c>
      <c r="H53" s="20">
        <f>AB55</f>
        <v>0</v>
      </c>
      <c r="I53" s="20">
        <f>AA57</f>
        <v>6</v>
      </c>
      <c r="J53" s="20">
        <f>AB57</f>
        <v>0</v>
      </c>
      <c r="K53" s="20"/>
      <c r="L53" s="20"/>
      <c r="M53" s="20"/>
      <c r="N53" s="20"/>
      <c r="O53" s="22">
        <f>E53+G53+I53-F53-H53-J53</f>
        <v>18</v>
      </c>
      <c r="P53" s="23"/>
      <c r="Q53" s="24">
        <f>Y53+Y55+Y57</f>
        <v>108</v>
      </c>
      <c r="R53" s="19">
        <f>Z53+Z55+Z57</f>
        <v>17</v>
      </c>
      <c r="S53" s="25">
        <f>Q53-R53</f>
        <v>91</v>
      </c>
      <c r="T53" s="63" t="s">
        <v>324</v>
      </c>
      <c r="U53" s="64" t="str">
        <f>C53</f>
        <v>AĞRI GENÇLİK SPOR KULÜBÜ</v>
      </c>
      <c r="V53" s="65" t="str">
        <f>C56</f>
        <v>AĞRI GENÇLİK HİZ. SPOR KULÜBÜ</v>
      </c>
      <c r="W53" s="29">
        <f>AC53</f>
        <v>3</v>
      </c>
      <c r="X53" s="21">
        <f>AD53</f>
        <v>0</v>
      </c>
      <c r="Y53" s="294">
        <v>36</v>
      </c>
      <c r="Z53" s="295">
        <v>3</v>
      </c>
      <c r="AA53" s="295">
        <v>6</v>
      </c>
      <c r="AB53" s="295">
        <v>0</v>
      </c>
      <c r="AC53" s="295">
        <v>3</v>
      </c>
      <c r="AD53" s="295">
        <v>0</v>
      </c>
      <c r="AF53" s="117">
        <f>IF(E53&gt;F53,1,0)</f>
        <v>1</v>
      </c>
      <c r="AG53" s="117">
        <f>IF(G53&gt;H53,1,0)</f>
        <v>1</v>
      </c>
      <c r="AH53" s="117">
        <f>IF(I53&gt;J53,1,0)</f>
        <v>1</v>
      </c>
      <c r="AI53" s="117">
        <f>IF(K53&gt;L53,1,0)</f>
        <v>0</v>
      </c>
      <c r="AJ53" s="117">
        <f>IF(M53&gt;N53,1,0)</f>
        <v>0</v>
      </c>
    </row>
    <row r="54" spans="2:36" ht="15">
      <c r="B54" s="102">
        <v>2</v>
      </c>
      <c r="C54" s="16" t="s">
        <v>99</v>
      </c>
      <c r="D54" s="17">
        <f t="shared" ref="D54:D56" si="44">SUM(AF54:AJ54)</f>
        <v>2</v>
      </c>
      <c r="E54" s="18">
        <f>AA54</f>
        <v>4</v>
      </c>
      <c r="F54" s="19">
        <f>AB54</f>
        <v>2</v>
      </c>
      <c r="G54" s="20">
        <f>AA56</f>
        <v>6</v>
      </c>
      <c r="H54" s="20">
        <f>AB56</f>
        <v>0</v>
      </c>
      <c r="I54" s="20">
        <f>AB57</f>
        <v>0</v>
      </c>
      <c r="J54" s="20">
        <f>AA57</f>
        <v>6</v>
      </c>
      <c r="K54" s="20"/>
      <c r="L54" s="20"/>
      <c r="M54" s="20"/>
      <c r="N54" s="20"/>
      <c r="O54" s="22">
        <f t="shared" ref="O54:O56" si="45">E54+G54+I54-F54-H54-J54</f>
        <v>2</v>
      </c>
      <c r="P54" s="23"/>
      <c r="Q54" s="24">
        <f>Y54+Y56+Z57</f>
        <v>79</v>
      </c>
      <c r="R54" s="19">
        <f>Z54+Z56+Y57</f>
        <v>66</v>
      </c>
      <c r="S54" s="25">
        <f t="shared" ref="S54:S56" si="46">Q54-R54</f>
        <v>13</v>
      </c>
      <c r="T54" s="63" t="s">
        <v>323</v>
      </c>
      <c r="U54" s="64" t="str">
        <f>C54</f>
        <v>AĞRI TENİS VE YÜZME SPOR K.</v>
      </c>
      <c r="V54" s="65" t="str">
        <f>C55</f>
        <v>AĞRI DAĞI TENİS KULÜBÜ</v>
      </c>
      <c r="W54" s="29">
        <f t="shared" ref="W54:W58" si="47">AC54</f>
        <v>2</v>
      </c>
      <c r="X54" s="21">
        <f t="shared" ref="X54:X58" si="48">AD54</f>
        <v>1</v>
      </c>
      <c r="Y54" s="295">
        <v>29</v>
      </c>
      <c r="Z54" s="295">
        <v>20</v>
      </c>
      <c r="AA54" s="295">
        <v>4</v>
      </c>
      <c r="AB54" s="295">
        <v>2</v>
      </c>
      <c r="AC54" s="295">
        <v>2</v>
      </c>
      <c r="AD54" s="295">
        <v>1</v>
      </c>
      <c r="AF54" s="117">
        <f t="shared" ref="AF54:AF56" si="49">IF(E54&gt;F54,1,0)</f>
        <v>1</v>
      </c>
      <c r="AG54" s="117">
        <f t="shared" ref="AG54:AG56" si="50">IF(G54&gt;H54,1,0)</f>
        <v>1</v>
      </c>
      <c r="AH54" s="117">
        <f t="shared" ref="AH54:AH56" si="51">IF(I54&gt;J54,1,0)</f>
        <v>0</v>
      </c>
      <c r="AI54" s="117">
        <f t="shared" ref="AI54:AI56" si="52">IF(K54&gt;L54,1,0)</f>
        <v>0</v>
      </c>
      <c r="AJ54" s="117">
        <f t="shared" ref="AJ54:AJ56" si="53">IF(M54&gt;N54,1,0)</f>
        <v>0</v>
      </c>
    </row>
    <row r="55" spans="2:36" ht="15">
      <c r="B55" s="102">
        <v>3</v>
      </c>
      <c r="C55" s="16" t="s">
        <v>1</v>
      </c>
      <c r="D55" s="17">
        <f t="shared" si="44"/>
        <v>1</v>
      </c>
      <c r="E55" s="18">
        <f>AB54</f>
        <v>2</v>
      </c>
      <c r="F55" s="19">
        <f>AA54</f>
        <v>4</v>
      </c>
      <c r="G55" s="20">
        <f>AB55</f>
        <v>0</v>
      </c>
      <c r="H55" s="20">
        <f>AA55</f>
        <v>6</v>
      </c>
      <c r="I55" s="20">
        <f>AA58</f>
        <v>6</v>
      </c>
      <c r="J55" s="20">
        <f>AB58</f>
        <v>0</v>
      </c>
      <c r="K55" s="20"/>
      <c r="L55" s="20"/>
      <c r="M55" s="20"/>
      <c r="N55" s="20"/>
      <c r="O55" s="22">
        <f t="shared" si="45"/>
        <v>-2</v>
      </c>
      <c r="P55" s="23"/>
      <c r="Q55" s="24">
        <f>Z54+Z55+Y58</f>
        <v>57</v>
      </c>
      <c r="R55" s="19">
        <f>Y54+Y55+Z58</f>
        <v>81</v>
      </c>
      <c r="S55" s="25">
        <f t="shared" si="46"/>
        <v>-24</v>
      </c>
      <c r="T55" s="63" t="s">
        <v>327</v>
      </c>
      <c r="U55" s="64" t="str">
        <f>C53</f>
        <v>AĞRI GENÇLİK SPOR KULÜBÜ</v>
      </c>
      <c r="V55" s="65" t="str">
        <f>C55</f>
        <v>AĞRI DAĞI TENİS KULÜBÜ</v>
      </c>
      <c r="W55" s="29">
        <f t="shared" si="47"/>
        <v>3</v>
      </c>
      <c r="X55" s="21">
        <f t="shared" si="48"/>
        <v>0</v>
      </c>
      <c r="Y55" s="294">
        <v>36</v>
      </c>
      <c r="Z55" s="295">
        <v>0</v>
      </c>
      <c r="AA55" s="295">
        <v>6</v>
      </c>
      <c r="AB55" s="295">
        <v>0</v>
      </c>
      <c r="AC55" s="295">
        <v>3</v>
      </c>
      <c r="AD55" s="295">
        <v>0</v>
      </c>
      <c r="AF55" s="117">
        <f t="shared" si="49"/>
        <v>0</v>
      </c>
      <c r="AG55" s="117">
        <f t="shared" si="50"/>
        <v>0</v>
      </c>
      <c r="AH55" s="117">
        <f t="shared" si="51"/>
        <v>1</v>
      </c>
      <c r="AI55" s="117">
        <f t="shared" si="52"/>
        <v>0</v>
      </c>
      <c r="AJ55" s="117">
        <f t="shared" si="53"/>
        <v>0</v>
      </c>
    </row>
    <row r="56" spans="2:36" ht="15">
      <c r="B56" s="102">
        <v>4</v>
      </c>
      <c r="C56" s="16" t="s">
        <v>360</v>
      </c>
      <c r="D56" s="17">
        <f t="shared" si="44"/>
        <v>0</v>
      </c>
      <c r="E56" s="18">
        <f>AB53</f>
        <v>0</v>
      </c>
      <c r="F56" s="19">
        <f>AA53</f>
        <v>6</v>
      </c>
      <c r="G56" s="20">
        <f>AB56</f>
        <v>0</v>
      </c>
      <c r="H56" s="20">
        <f>AA56</f>
        <v>6</v>
      </c>
      <c r="I56" s="20">
        <f>AB58</f>
        <v>0</v>
      </c>
      <c r="J56" s="20">
        <f>AA58</f>
        <v>6</v>
      </c>
      <c r="K56" s="20"/>
      <c r="L56" s="20"/>
      <c r="M56" s="20"/>
      <c r="N56" s="20"/>
      <c r="O56" s="22">
        <f t="shared" si="45"/>
        <v>-18</v>
      </c>
      <c r="P56" s="23"/>
      <c r="Q56" s="24">
        <f>Z53+Z56+Z58</f>
        <v>29</v>
      </c>
      <c r="R56" s="19">
        <f>Y53+Y56+Y58</f>
        <v>109</v>
      </c>
      <c r="S56" s="25">
        <f t="shared" si="46"/>
        <v>-80</v>
      </c>
      <c r="T56" s="63" t="s">
        <v>335</v>
      </c>
      <c r="U56" s="64" t="str">
        <f>C54</f>
        <v>AĞRI TENİS VE YÜZME SPOR K.</v>
      </c>
      <c r="V56" s="65" t="str">
        <f>C56</f>
        <v>AĞRI GENÇLİK HİZ. SPOR KULÜBÜ</v>
      </c>
      <c r="W56" s="29">
        <f t="shared" si="47"/>
        <v>3</v>
      </c>
      <c r="X56" s="21">
        <f t="shared" si="48"/>
        <v>0</v>
      </c>
      <c r="Y56" s="294">
        <v>36</v>
      </c>
      <c r="Z56" s="295">
        <v>10</v>
      </c>
      <c r="AA56" s="295">
        <v>6</v>
      </c>
      <c r="AB56" s="295">
        <v>0</v>
      </c>
      <c r="AC56" s="295">
        <v>3</v>
      </c>
      <c r="AD56" s="295">
        <v>0</v>
      </c>
      <c r="AF56" s="117">
        <f t="shared" si="49"/>
        <v>0</v>
      </c>
      <c r="AG56" s="117">
        <f t="shared" si="50"/>
        <v>0</v>
      </c>
      <c r="AH56" s="117">
        <f t="shared" si="51"/>
        <v>0</v>
      </c>
      <c r="AI56" s="117">
        <f t="shared" si="52"/>
        <v>0</v>
      </c>
      <c r="AJ56" s="117">
        <f t="shared" si="53"/>
        <v>0</v>
      </c>
    </row>
    <row r="57" spans="2:36" ht="15">
      <c r="B57" s="102"/>
      <c r="C57" s="16"/>
      <c r="D57" s="17"/>
      <c r="E57" s="18"/>
      <c r="F57" s="19"/>
      <c r="G57" s="20"/>
      <c r="H57" s="20"/>
      <c r="I57" s="20"/>
      <c r="J57" s="20"/>
      <c r="K57" s="20"/>
      <c r="L57" s="20"/>
      <c r="M57" s="20"/>
      <c r="N57" s="20"/>
      <c r="O57" s="22"/>
      <c r="P57" s="32"/>
      <c r="Q57" s="24"/>
      <c r="R57" s="19"/>
      <c r="S57" s="25"/>
      <c r="T57" s="63" t="s">
        <v>330</v>
      </c>
      <c r="U57" s="64" t="str">
        <f>C53</f>
        <v>AĞRI GENÇLİK SPOR KULÜBÜ</v>
      </c>
      <c r="V57" s="65" t="str">
        <f>C54</f>
        <v>AĞRI TENİS VE YÜZME SPOR K.</v>
      </c>
      <c r="W57" s="29">
        <f t="shared" si="47"/>
        <v>3</v>
      </c>
      <c r="X57" s="21">
        <f t="shared" si="48"/>
        <v>0</v>
      </c>
      <c r="Y57" s="294">
        <v>36</v>
      </c>
      <c r="Z57" s="295">
        <v>14</v>
      </c>
      <c r="AA57" s="295">
        <v>6</v>
      </c>
      <c r="AB57" s="295">
        <v>0</v>
      </c>
      <c r="AC57" s="295">
        <v>3</v>
      </c>
      <c r="AD57" s="295">
        <v>0</v>
      </c>
    </row>
    <row r="58" spans="2:36" ht="15.75" thickBot="1">
      <c r="B58" s="106"/>
      <c r="C58" s="66"/>
      <c r="D58" s="67"/>
      <c r="E58" s="68"/>
      <c r="F58" s="69"/>
      <c r="G58" s="70"/>
      <c r="H58" s="70"/>
      <c r="I58" s="70"/>
      <c r="J58" s="70"/>
      <c r="K58" s="70"/>
      <c r="L58" s="70"/>
      <c r="M58" s="70"/>
      <c r="N58" s="70"/>
      <c r="O58" s="71"/>
      <c r="P58" s="72"/>
      <c r="Q58" s="73"/>
      <c r="R58" s="69"/>
      <c r="S58" s="74"/>
      <c r="T58" s="75" t="s">
        <v>320</v>
      </c>
      <c r="U58" s="76" t="str">
        <f>C55</f>
        <v>AĞRI DAĞI TENİS KULÜBÜ</v>
      </c>
      <c r="V58" s="77" t="str">
        <f>C56</f>
        <v>AĞRI GENÇLİK HİZ. SPOR KULÜBÜ</v>
      </c>
      <c r="W58" s="59">
        <f t="shared" si="47"/>
        <v>3</v>
      </c>
      <c r="X58" s="60">
        <f t="shared" si="48"/>
        <v>0</v>
      </c>
      <c r="Y58" s="294">
        <v>37</v>
      </c>
      <c r="Z58" s="295">
        <v>16</v>
      </c>
      <c r="AA58" s="295">
        <v>6</v>
      </c>
      <c r="AB58" s="295">
        <v>0</v>
      </c>
      <c r="AC58" s="295">
        <v>3</v>
      </c>
      <c r="AD58" s="295">
        <v>0</v>
      </c>
    </row>
    <row r="59" spans="2:36" ht="15" thickBot="1">
      <c r="E59" s="15">
        <f>E56+E55+E54+E53+G56+G55+G54+G53+I56+I55+I54+I53</f>
        <v>36</v>
      </c>
      <c r="H59" s="15">
        <f>F56+F55+F54+F53+H56+H55+H54+H53+J56+J55+J54+J53</f>
        <v>36</v>
      </c>
      <c r="O59" s="15">
        <f>O53+O54+O55+O56</f>
        <v>0</v>
      </c>
      <c r="Q59" s="15">
        <f>Q53+Q54+Q55+Q56</f>
        <v>273</v>
      </c>
      <c r="R59" s="15">
        <f>R53+R54+R55+R56</f>
        <v>273</v>
      </c>
      <c r="S59" s="15">
        <f>S56+S55+S54+S53</f>
        <v>0</v>
      </c>
    </row>
    <row r="60" spans="2:36" ht="63" customHeight="1" thickTop="1" thickBot="1">
      <c r="B60" s="179" t="s">
        <v>36</v>
      </c>
      <c r="C60" s="8" t="s">
        <v>338</v>
      </c>
      <c r="D60" s="9" t="s">
        <v>307</v>
      </c>
      <c r="E60" s="10" t="s">
        <v>308</v>
      </c>
      <c r="F60" s="11" t="s">
        <v>309</v>
      </c>
      <c r="G60" s="10" t="s">
        <v>308</v>
      </c>
      <c r="H60" s="11" t="s">
        <v>309</v>
      </c>
      <c r="I60" s="10" t="s">
        <v>308</v>
      </c>
      <c r="J60" s="11" t="s">
        <v>309</v>
      </c>
      <c r="K60" s="10" t="s">
        <v>308</v>
      </c>
      <c r="L60" s="11" t="s">
        <v>309</v>
      </c>
      <c r="M60" s="10" t="s">
        <v>308</v>
      </c>
      <c r="N60" s="11" t="s">
        <v>309</v>
      </c>
      <c r="O60" s="62" t="s">
        <v>310</v>
      </c>
      <c r="P60" s="12" t="s">
        <v>311</v>
      </c>
      <c r="Q60" s="10" t="s">
        <v>312</v>
      </c>
      <c r="R60" s="11" t="s">
        <v>313</v>
      </c>
      <c r="S60" s="13" t="s">
        <v>314</v>
      </c>
      <c r="T60" s="14" t="s">
        <v>315</v>
      </c>
      <c r="U60" s="464" t="s">
        <v>316</v>
      </c>
      <c r="V60" s="465"/>
      <c r="W60" s="466" t="s">
        <v>317</v>
      </c>
      <c r="X60" s="467"/>
      <c r="Y60" s="297" t="s">
        <v>333</v>
      </c>
      <c r="Z60" s="298" t="s">
        <v>333</v>
      </c>
      <c r="AA60" s="298" t="s">
        <v>334</v>
      </c>
      <c r="AB60" s="298" t="s">
        <v>334</v>
      </c>
    </row>
    <row r="61" spans="2:36" ht="12.75" customHeight="1">
      <c r="B61" s="102">
        <v>1</v>
      </c>
      <c r="C61" s="330" t="s">
        <v>6</v>
      </c>
      <c r="D61" s="17">
        <f>SUM(AF61:AJ61)</f>
        <v>3</v>
      </c>
      <c r="E61" s="18">
        <f>AA61</f>
        <v>6</v>
      </c>
      <c r="F61" s="19">
        <f>AB61</f>
        <v>0</v>
      </c>
      <c r="G61" s="20">
        <f>AA63</f>
        <v>6</v>
      </c>
      <c r="H61" s="20">
        <f>AB63</f>
        <v>0</v>
      </c>
      <c r="I61" s="20">
        <f>AA65</f>
        <v>6</v>
      </c>
      <c r="J61" s="20">
        <f>AB65</f>
        <v>0</v>
      </c>
      <c r="K61" s="20"/>
      <c r="L61" s="20"/>
      <c r="M61" s="20"/>
      <c r="N61" s="20"/>
      <c r="O61" s="22">
        <f>E61+G61+I61-F61-H61-J61</f>
        <v>18</v>
      </c>
      <c r="P61" s="23"/>
      <c r="Q61" s="24">
        <f>Y61+Y63+Y65</f>
        <v>108</v>
      </c>
      <c r="R61" s="19">
        <f>Z61+Z63+Z65</f>
        <v>8</v>
      </c>
      <c r="S61" s="25">
        <f>Q61-R61</f>
        <v>100</v>
      </c>
      <c r="T61" s="63" t="s">
        <v>324</v>
      </c>
      <c r="U61" s="64" t="str">
        <f>C61</f>
        <v>BATMAN PETROL SPOR KULÜBÜ</v>
      </c>
      <c r="V61" s="65" t="str">
        <f>C64</f>
        <v>AİLE SOSYAL POLİTİKALAR SPOR KULÜBÜ</v>
      </c>
      <c r="W61" s="29">
        <f>AC61</f>
        <v>3</v>
      </c>
      <c r="X61" s="21">
        <f>AD61</f>
        <v>0</v>
      </c>
      <c r="Y61" s="294">
        <v>36</v>
      </c>
      <c r="Z61" s="295">
        <v>2</v>
      </c>
      <c r="AA61" s="295">
        <v>6</v>
      </c>
      <c r="AB61" s="295">
        <v>0</v>
      </c>
      <c r="AC61" s="295">
        <v>3</v>
      </c>
      <c r="AD61" s="295">
        <v>0</v>
      </c>
      <c r="AF61" s="117">
        <f>IF(E61&gt;F61,1,0)</f>
        <v>1</v>
      </c>
      <c r="AG61" s="117">
        <f>IF(G61&gt;H61,1,0)</f>
        <v>1</v>
      </c>
      <c r="AH61" s="117">
        <f>IF(I61&gt;J61,1,0)</f>
        <v>1</v>
      </c>
      <c r="AI61" s="117">
        <f>IF(K61&gt;L61,1,0)</f>
        <v>0</v>
      </c>
      <c r="AJ61" s="117">
        <f>IF(M61&gt;N61,1,0)</f>
        <v>0</v>
      </c>
    </row>
    <row r="62" spans="2:36" ht="15">
      <c r="B62" s="102">
        <v>2</v>
      </c>
      <c r="C62" s="181" t="s">
        <v>73</v>
      </c>
      <c r="D62" s="17">
        <f t="shared" ref="D62:D64" si="54">SUM(AF62:AJ62)</f>
        <v>1</v>
      </c>
      <c r="E62" s="18">
        <f>AA62</f>
        <v>4</v>
      </c>
      <c r="F62" s="19">
        <f>AB62</f>
        <v>2</v>
      </c>
      <c r="G62" s="20">
        <f>AA64</f>
        <v>0</v>
      </c>
      <c r="H62" s="20">
        <f>AB64</f>
        <v>6</v>
      </c>
      <c r="I62" s="20">
        <f>AB65</f>
        <v>0</v>
      </c>
      <c r="J62" s="20">
        <f>AA65</f>
        <v>6</v>
      </c>
      <c r="K62" s="20"/>
      <c r="L62" s="20"/>
      <c r="M62" s="20"/>
      <c r="N62" s="20"/>
      <c r="O62" s="22">
        <f t="shared" ref="O62:O64" si="55">E62+G62+I62-F62-H62-J62</f>
        <v>-10</v>
      </c>
      <c r="P62" s="23"/>
      <c r="Q62" s="24">
        <f>Y62+Y64+Z65</f>
        <v>37</v>
      </c>
      <c r="R62" s="19">
        <f>Z62+Z64+Y65</f>
        <v>92</v>
      </c>
      <c r="S62" s="25">
        <f t="shared" ref="S62:S64" si="56">Q62-R62</f>
        <v>-55</v>
      </c>
      <c r="T62" s="63" t="s">
        <v>323</v>
      </c>
      <c r="U62" s="64" t="str">
        <f>C62</f>
        <v>BATMAN GÜLTEPE SPOR KULÜBÜ</v>
      </c>
      <c r="V62" s="65" t="str">
        <f>C63</f>
        <v>1955 BATMAN BELEDİYE SPOR K.</v>
      </c>
      <c r="W62" s="29">
        <f t="shared" ref="W62:W66" si="57">AC62</f>
        <v>2</v>
      </c>
      <c r="X62" s="21">
        <f t="shared" ref="X62:X66" si="58">AD62</f>
        <v>1</v>
      </c>
      <c r="Y62" s="294">
        <v>25</v>
      </c>
      <c r="Z62" s="295">
        <v>20</v>
      </c>
      <c r="AA62" s="295">
        <v>4</v>
      </c>
      <c r="AB62" s="295">
        <v>2</v>
      </c>
      <c r="AC62" s="295">
        <v>2</v>
      </c>
      <c r="AD62" s="295">
        <v>1</v>
      </c>
      <c r="AF62" s="117">
        <f t="shared" ref="AF62:AF64" si="59">IF(E62&gt;F62,1,0)</f>
        <v>1</v>
      </c>
      <c r="AG62" s="117">
        <f t="shared" ref="AG62:AG64" si="60">IF(G62&gt;H62,1,0)</f>
        <v>0</v>
      </c>
      <c r="AH62" s="117">
        <f t="shared" ref="AH62:AH64" si="61">IF(I62&gt;J62,1,0)</f>
        <v>0</v>
      </c>
      <c r="AI62" s="117">
        <f t="shared" ref="AI62:AI64" si="62">IF(K62&gt;L62,1,0)</f>
        <v>0</v>
      </c>
      <c r="AJ62" s="117">
        <f t="shared" ref="AJ62:AJ64" si="63">IF(M62&gt;N62,1,0)</f>
        <v>0</v>
      </c>
    </row>
    <row r="63" spans="2:36" ht="15">
      <c r="B63" s="102">
        <v>3</v>
      </c>
      <c r="C63" s="181" t="s">
        <v>355</v>
      </c>
      <c r="D63" s="17">
        <f t="shared" si="54"/>
        <v>1</v>
      </c>
      <c r="E63" s="18">
        <f>AB62</f>
        <v>2</v>
      </c>
      <c r="F63" s="19">
        <f>AA62</f>
        <v>4</v>
      </c>
      <c r="G63" s="20">
        <f>AB63</f>
        <v>0</v>
      </c>
      <c r="H63" s="20">
        <f>AA63</f>
        <v>6</v>
      </c>
      <c r="I63" s="20">
        <f>AA66</f>
        <v>4</v>
      </c>
      <c r="J63" s="20">
        <f>AB66</f>
        <v>2</v>
      </c>
      <c r="K63" s="20"/>
      <c r="L63" s="20"/>
      <c r="M63" s="20"/>
      <c r="N63" s="20"/>
      <c r="O63" s="22">
        <f t="shared" si="55"/>
        <v>-6</v>
      </c>
      <c r="P63" s="23"/>
      <c r="Q63" s="24">
        <f>Z62+Z63+Y66</f>
        <v>53</v>
      </c>
      <c r="R63" s="19">
        <f>Y62+Y63+Z66</f>
        <v>81</v>
      </c>
      <c r="S63" s="25">
        <f t="shared" si="56"/>
        <v>-28</v>
      </c>
      <c r="T63" s="63" t="s">
        <v>327</v>
      </c>
      <c r="U63" s="64" t="str">
        <f>C61</f>
        <v>BATMAN PETROL SPOR KULÜBÜ</v>
      </c>
      <c r="V63" s="65" t="str">
        <f>C63</f>
        <v>1955 BATMAN BELEDİYE SPOR K.</v>
      </c>
      <c r="W63" s="29">
        <f t="shared" si="57"/>
        <v>3</v>
      </c>
      <c r="X63" s="21">
        <f t="shared" si="58"/>
        <v>0</v>
      </c>
      <c r="Y63" s="294">
        <v>36</v>
      </c>
      <c r="Z63" s="295">
        <v>4</v>
      </c>
      <c r="AA63" s="295">
        <v>6</v>
      </c>
      <c r="AB63" s="295">
        <v>0</v>
      </c>
      <c r="AC63" s="295">
        <v>3</v>
      </c>
      <c r="AD63" s="295">
        <v>0</v>
      </c>
      <c r="AF63" s="117">
        <f t="shared" si="59"/>
        <v>0</v>
      </c>
      <c r="AG63" s="117">
        <f t="shared" si="60"/>
        <v>0</v>
      </c>
      <c r="AH63" s="117">
        <f t="shared" si="61"/>
        <v>1</v>
      </c>
      <c r="AI63" s="117">
        <f t="shared" si="62"/>
        <v>0</v>
      </c>
      <c r="AJ63" s="117">
        <f t="shared" si="63"/>
        <v>0</v>
      </c>
    </row>
    <row r="64" spans="2:36" ht="15.75" thickBot="1">
      <c r="B64" s="102">
        <v>4</v>
      </c>
      <c r="C64" s="182" t="s">
        <v>356</v>
      </c>
      <c r="D64" s="17">
        <f t="shared" si="54"/>
        <v>1</v>
      </c>
      <c r="E64" s="18">
        <f>AB61</f>
        <v>0</v>
      </c>
      <c r="F64" s="19">
        <f>AA61</f>
        <v>6</v>
      </c>
      <c r="G64" s="20">
        <f>AB64</f>
        <v>6</v>
      </c>
      <c r="H64" s="20">
        <f>AA64</f>
        <v>0</v>
      </c>
      <c r="I64" s="20">
        <f>AB66</f>
        <v>2</v>
      </c>
      <c r="J64" s="20">
        <f>AA66</f>
        <v>4</v>
      </c>
      <c r="K64" s="20"/>
      <c r="L64" s="20"/>
      <c r="M64" s="20"/>
      <c r="N64" s="20"/>
      <c r="O64" s="22">
        <f t="shared" si="55"/>
        <v>-2</v>
      </c>
      <c r="P64" s="23"/>
      <c r="Q64" s="24">
        <f>Z61+Z64+Z66</f>
        <v>58</v>
      </c>
      <c r="R64" s="19">
        <f>Y61+Y64+Y66</f>
        <v>75</v>
      </c>
      <c r="S64" s="25">
        <f t="shared" si="56"/>
        <v>-17</v>
      </c>
      <c r="T64" s="63" t="s">
        <v>335</v>
      </c>
      <c r="U64" s="64" t="str">
        <f>C62</f>
        <v>BATMAN GÜLTEPE SPOR KULÜBÜ</v>
      </c>
      <c r="V64" s="65" t="str">
        <f>C64</f>
        <v>AİLE SOSYAL POLİTİKALAR SPOR KULÜBÜ</v>
      </c>
      <c r="W64" s="29">
        <f t="shared" si="57"/>
        <v>0</v>
      </c>
      <c r="X64" s="21">
        <f t="shared" si="58"/>
        <v>3</v>
      </c>
      <c r="Y64" s="294">
        <v>10</v>
      </c>
      <c r="Z64" s="295">
        <v>36</v>
      </c>
      <c r="AA64" s="295">
        <v>0</v>
      </c>
      <c r="AB64" s="295">
        <v>6</v>
      </c>
      <c r="AC64" s="295">
        <v>0</v>
      </c>
      <c r="AD64" s="295">
        <v>3</v>
      </c>
      <c r="AF64" s="117">
        <f t="shared" si="59"/>
        <v>0</v>
      </c>
      <c r="AG64" s="117">
        <f t="shared" si="60"/>
        <v>1</v>
      </c>
      <c r="AH64" s="117">
        <f t="shared" si="61"/>
        <v>0</v>
      </c>
      <c r="AI64" s="117">
        <f t="shared" si="62"/>
        <v>0</v>
      </c>
      <c r="AJ64" s="117">
        <f t="shared" si="63"/>
        <v>0</v>
      </c>
    </row>
    <row r="65" spans="2:36" ht="15">
      <c r="B65" s="102"/>
      <c r="C65" s="16"/>
      <c r="D65" s="17"/>
      <c r="E65" s="18"/>
      <c r="F65" s="19"/>
      <c r="G65" s="20"/>
      <c r="H65" s="20"/>
      <c r="I65" s="20"/>
      <c r="J65" s="20"/>
      <c r="K65" s="20"/>
      <c r="L65" s="20"/>
      <c r="M65" s="20"/>
      <c r="N65" s="20"/>
      <c r="O65" s="22"/>
      <c r="P65" s="32"/>
      <c r="Q65" s="24"/>
      <c r="R65" s="19"/>
      <c r="S65" s="25"/>
      <c r="T65" s="63" t="s">
        <v>330</v>
      </c>
      <c r="U65" s="64" t="str">
        <f>C61</f>
        <v>BATMAN PETROL SPOR KULÜBÜ</v>
      </c>
      <c r="V65" s="65" t="str">
        <f>C62</f>
        <v>BATMAN GÜLTEPE SPOR KULÜBÜ</v>
      </c>
      <c r="W65" s="29">
        <f t="shared" si="57"/>
        <v>3</v>
      </c>
      <c r="X65" s="21">
        <f t="shared" si="58"/>
        <v>0</v>
      </c>
      <c r="Y65" s="294">
        <v>36</v>
      </c>
      <c r="Z65" s="295">
        <v>2</v>
      </c>
      <c r="AA65" s="295">
        <v>6</v>
      </c>
      <c r="AB65" s="295">
        <v>0</v>
      </c>
      <c r="AC65" s="295">
        <v>3</v>
      </c>
      <c r="AD65" s="295">
        <v>0</v>
      </c>
    </row>
    <row r="66" spans="2:36" ht="15.75" thickBot="1">
      <c r="B66" s="106"/>
      <c r="C66" s="66"/>
      <c r="D66" s="67"/>
      <c r="E66" s="68"/>
      <c r="F66" s="69"/>
      <c r="G66" s="70"/>
      <c r="H66" s="70"/>
      <c r="I66" s="70"/>
      <c r="J66" s="70"/>
      <c r="K66" s="70"/>
      <c r="L66" s="70"/>
      <c r="M66" s="70"/>
      <c r="N66" s="70"/>
      <c r="O66" s="71"/>
      <c r="P66" s="72"/>
      <c r="Q66" s="73"/>
      <c r="R66" s="69"/>
      <c r="S66" s="74"/>
      <c r="T66" s="75" t="s">
        <v>320</v>
      </c>
      <c r="U66" s="76" t="str">
        <f>C63</f>
        <v>1955 BATMAN BELEDİYE SPOR K.</v>
      </c>
      <c r="V66" s="77" t="str">
        <f>C64</f>
        <v>AİLE SOSYAL POLİTİKALAR SPOR KULÜBÜ</v>
      </c>
      <c r="W66" s="59">
        <f t="shared" si="57"/>
        <v>2</v>
      </c>
      <c r="X66" s="60">
        <f t="shared" si="58"/>
        <v>1</v>
      </c>
      <c r="Y66" s="294">
        <v>29</v>
      </c>
      <c r="Z66" s="295">
        <v>20</v>
      </c>
      <c r="AA66" s="295">
        <v>4</v>
      </c>
      <c r="AB66" s="295">
        <v>2</v>
      </c>
      <c r="AC66" s="295">
        <v>2</v>
      </c>
      <c r="AD66" s="295">
        <v>1</v>
      </c>
    </row>
    <row r="67" spans="2:36" ht="15" thickBot="1">
      <c r="E67" s="15">
        <f>E64+E63+E62+E61+G64+G63+G62+G61+I64+I63+I62+I61</f>
        <v>36</v>
      </c>
      <c r="H67" s="15">
        <f>F64+F63+F62+F61+H64+H63+H62+H61+J64+J63+J62+J61</f>
        <v>36</v>
      </c>
      <c r="O67" s="15">
        <f>O61+O62+O63+O64</f>
        <v>0</v>
      </c>
      <c r="Q67" s="15">
        <f>Q61+Q62+Q63+Q64</f>
        <v>256</v>
      </c>
      <c r="R67" s="15">
        <f>R61+R62+R63+R64</f>
        <v>256</v>
      </c>
      <c r="S67" s="15">
        <f>S64+S63+S62+S61</f>
        <v>0</v>
      </c>
    </row>
    <row r="68" spans="2:36" ht="63" customHeight="1" thickTop="1">
      <c r="B68" s="179" t="s">
        <v>36</v>
      </c>
      <c r="C68" s="8" t="s">
        <v>339</v>
      </c>
      <c r="D68" s="9" t="s">
        <v>307</v>
      </c>
      <c r="E68" s="10" t="s">
        <v>308</v>
      </c>
      <c r="F68" s="11" t="s">
        <v>309</v>
      </c>
      <c r="G68" s="10" t="s">
        <v>308</v>
      </c>
      <c r="H68" s="11" t="s">
        <v>309</v>
      </c>
      <c r="I68" s="10" t="s">
        <v>308</v>
      </c>
      <c r="J68" s="11" t="s">
        <v>309</v>
      </c>
      <c r="K68" s="10" t="s">
        <v>308</v>
      </c>
      <c r="L68" s="11" t="s">
        <v>309</v>
      </c>
      <c r="M68" s="10" t="s">
        <v>308</v>
      </c>
      <c r="N68" s="11" t="s">
        <v>309</v>
      </c>
      <c r="O68" s="62" t="s">
        <v>310</v>
      </c>
      <c r="P68" s="12" t="s">
        <v>311</v>
      </c>
      <c r="Q68" s="10" t="s">
        <v>312</v>
      </c>
      <c r="R68" s="11" t="s">
        <v>313</v>
      </c>
      <c r="S68" s="13" t="s">
        <v>314</v>
      </c>
      <c r="T68" s="14" t="s">
        <v>315</v>
      </c>
      <c r="U68" s="464" t="s">
        <v>316</v>
      </c>
      <c r="V68" s="465"/>
      <c r="W68" s="466" t="s">
        <v>317</v>
      </c>
      <c r="X68" s="467"/>
      <c r="Y68" s="297" t="s">
        <v>333</v>
      </c>
      <c r="Z68" s="298" t="s">
        <v>333</v>
      </c>
      <c r="AA68" s="298" t="s">
        <v>334</v>
      </c>
      <c r="AB68" s="298" t="s">
        <v>334</v>
      </c>
    </row>
    <row r="69" spans="2:36" ht="12.75" customHeight="1">
      <c r="B69" s="102">
        <v>1</v>
      </c>
      <c r="C69" s="329" t="s">
        <v>358</v>
      </c>
      <c r="D69" s="17">
        <f>SUM(AF69:AJ69)</f>
        <v>2</v>
      </c>
      <c r="E69" s="18">
        <f>AA69</f>
        <v>6</v>
      </c>
      <c r="F69" s="19">
        <f>AB69</f>
        <v>1</v>
      </c>
      <c r="G69" s="20">
        <f>AA71</f>
        <v>2</v>
      </c>
      <c r="H69" s="20">
        <f>AB71</f>
        <v>4</v>
      </c>
      <c r="I69" s="20">
        <f>AA73</f>
        <v>6</v>
      </c>
      <c r="J69" s="20">
        <f>AB73</f>
        <v>0</v>
      </c>
      <c r="K69" s="20"/>
      <c r="L69" s="20"/>
      <c r="M69" s="20"/>
      <c r="N69" s="20"/>
      <c r="O69" s="22">
        <f>E69+G69+I69-F69-H69-J69</f>
        <v>9</v>
      </c>
      <c r="P69" s="23"/>
      <c r="Q69" s="24">
        <f>Y69+Y71+Y73</f>
        <v>90</v>
      </c>
      <c r="R69" s="19">
        <f>Z69+Z71+Z73</f>
        <v>64</v>
      </c>
      <c r="S69" s="25">
        <f>Q69-R69</f>
        <v>26</v>
      </c>
      <c r="T69" s="63" t="s">
        <v>324</v>
      </c>
      <c r="U69" s="64" t="str">
        <f>C69</f>
        <v>BATMAN BAŞAKŞEHİR SPOR KULÜBÜ</v>
      </c>
      <c r="V69" s="65" t="str">
        <f>C72</f>
        <v>BATMAN YURDUM SPOR KULÜBÜ</v>
      </c>
      <c r="W69" s="29">
        <f>AC69</f>
        <v>3</v>
      </c>
      <c r="X69" s="21">
        <f>AD69</f>
        <v>0</v>
      </c>
      <c r="Y69" s="294">
        <v>34</v>
      </c>
      <c r="Z69" s="295">
        <v>18</v>
      </c>
      <c r="AA69" s="295">
        <v>6</v>
      </c>
      <c r="AB69" s="295">
        <v>1</v>
      </c>
      <c r="AC69" s="295">
        <v>3</v>
      </c>
      <c r="AD69" s="295">
        <v>0</v>
      </c>
      <c r="AF69" s="117">
        <f>IF(E69&gt;F69,1,0)</f>
        <v>1</v>
      </c>
      <c r="AG69" s="117">
        <f>IF(G69&gt;H69,1,0)</f>
        <v>0</v>
      </c>
      <c r="AH69" s="117">
        <f>IF(I69&gt;J69,1,0)</f>
        <v>1</v>
      </c>
      <c r="AI69" s="117">
        <f>IF(K69&gt;L69,1,0)</f>
        <v>0</v>
      </c>
      <c r="AJ69" s="117">
        <f>IF(M69&gt;N69,1,0)</f>
        <v>0</v>
      </c>
    </row>
    <row r="70" spans="2:36" ht="15">
      <c r="B70" s="102">
        <v>2</v>
      </c>
      <c r="C70" s="16" t="s">
        <v>359</v>
      </c>
      <c r="D70" s="17">
        <f t="shared" ref="D70:D72" si="64">SUM(AF70:AJ70)</f>
        <v>0</v>
      </c>
      <c r="E70" s="18">
        <f>AA70</f>
        <v>0</v>
      </c>
      <c r="F70" s="19">
        <f>AB70</f>
        <v>6</v>
      </c>
      <c r="G70" s="20">
        <f>AA72</f>
        <v>0</v>
      </c>
      <c r="H70" s="20">
        <f>AB72</f>
        <v>6</v>
      </c>
      <c r="I70" s="20">
        <f>AB73</f>
        <v>0</v>
      </c>
      <c r="J70" s="20">
        <f>AA73</f>
        <v>6</v>
      </c>
      <c r="K70" s="20"/>
      <c r="L70" s="20"/>
      <c r="M70" s="20"/>
      <c r="N70" s="20"/>
      <c r="O70" s="22">
        <f t="shared" ref="O70:O72" si="65">E70+G70+I70-F70-H70-J70</f>
        <v>-18</v>
      </c>
      <c r="P70" s="23"/>
      <c r="Q70" s="24">
        <f>Y70+Y72+Z73</f>
        <v>38</v>
      </c>
      <c r="R70" s="19">
        <f>Z70+Z72+Y73</f>
        <v>108</v>
      </c>
      <c r="S70" s="25">
        <f t="shared" ref="S70:S72" si="66">Q70-R70</f>
        <v>-70</v>
      </c>
      <c r="T70" s="63" t="s">
        <v>323</v>
      </c>
      <c r="U70" s="64" t="str">
        <f>C70</f>
        <v>BATMAN GENÇLİK VE SPOR KULÜBÜ</v>
      </c>
      <c r="V70" s="65" t="str">
        <f>C71</f>
        <v>BATMAN 19 MAYIS GENÇLİK S.K</v>
      </c>
      <c r="W70" s="29">
        <f t="shared" ref="W70:W74" si="67">AC70</f>
        <v>0</v>
      </c>
      <c r="X70" s="21">
        <f t="shared" ref="X70:X74" si="68">AD70</f>
        <v>3</v>
      </c>
      <c r="Y70" s="294">
        <v>10</v>
      </c>
      <c r="Z70" s="295">
        <v>36</v>
      </c>
      <c r="AA70" s="295">
        <v>0</v>
      </c>
      <c r="AB70" s="295">
        <v>6</v>
      </c>
      <c r="AC70" s="295">
        <v>0</v>
      </c>
      <c r="AD70" s="295">
        <v>3</v>
      </c>
      <c r="AF70" s="117">
        <f t="shared" ref="AF70:AF72" si="69">IF(E70&gt;F70,1,0)</f>
        <v>0</v>
      </c>
      <c r="AG70" s="117">
        <f t="shared" ref="AG70:AG72" si="70">IF(G70&gt;H70,1,0)</f>
        <v>0</v>
      </c>
      <c r="AH70" s="117">
        <f t="shared" ref="AH70:AH72" si="71">IF(I70&gt;J70,1,0)</f>
        <v>0</v>
      </c>
      <c r="AI70" s="117">
        <f t="shared" ref="AI70:AI72" si="72">IF(K70&gt;L70,1,0)</f>
        <v>0</v>
      </c>
      <c r="AJ70" s="117">
        <f t="shared" ref="AJ70:AJ72" si="73">IF(M70&gt;N70,1,0)</f>
        <v>0</v>
      </c>
    </row>
    <row r="71" spans="2:36" ht="15">
      <c r="B71" s="102">
        <v>3</v>
      </c>
      <c r="C71" s="331" t="s">
        <v>357</v>
      </c>
      <c r="D71" s="17">
        <f t="shared" si="64"/>
        <v>3</v>
      </c>
      <c r="E71" s="18">
        <f>AB70</f>
        <v>6</v>
      </c>
      <c r="F71" s="19">
        <f>AA70</f>
        <v>0</v>
      </c>
      <c r="G71" s="20">
        <f>AB71</f>
        <v>4</v>
      </c>
      <c r="H71" s="20">
        <f>AA71</f>
        <v>2</v>
      </c>
      <c r="I71" s="20">
        <f>AA74</f>
        <v>4</v>
      </c>
      <c r="J71" s="20">
        <f>AB74</f>
        <v>2</v>
      </c>
      <c r="K71" s="20"/>
      <c r="L71" s="20"/>
      <c r="M71" s="20"/>
      <c r="N71" s="20"/>
      <c r="O71" s="22">
        <f t="shared" si="65"/>
        <v>10</v>
      </c>
      <c r="P71" s="23"/>
      <c r="Q71" s="24">
        <f>Z70+Z71+Y74</f>
        <v>94</v>
      </c>
      <c r="R71" s="19">
        <f>Y70+Y71+Z74</f>
        <v>55</v>
      </c>
      <c r="S71" s="25">
        <f t="shared" si="66"/>
        <v>39</v>
      </c>
      <c r="T71" s="63" t="s">
        <v>327</v>
      </c>
      <c r="U71" s="64" t="str">
        <f>C69</f>
        <v>BATMAN BAŞAKŞEHİR SPOR KULÜBÜ</v>
      </c>
      <c r="V71" s="65" t="str">
        <f>C71</f>
        <v>BATMAN 19 MAYIS GENÇLİK S.K</v>
      </c>
      <c r="W71" s="29">
        <f t="shared" si="67"/>
        <v>1</v>
      </c>
      <c r="X71" s="21">
        <f t="shared" si="68"/>
        <v>2</v>
      </c>
      <c r="Y71" s="294">
        <v>20</v>
      </c>
      <c r="Z71" s="295">
        <v>29</v>
      </c>
      <c r="AA71" s="295">
        <v>2</v>
      </c>
      <c r="AB71" s="295">
        <v>4</v>
      </c>
      <c r="AC71" s="295">
        <v>1</v>
      </c>
      <c r="AD71" s="295">
        <v>2</v>
      </c>
      <c r="AF71" s="117">
        <f t="shared" si="69"/>
        <v>1</v>
      </c>
      <c r="AG71" s="117">
        <f t="shared" si="70"/>
        <v>1</v>
      </c>
      <c r="AH71" s="117">
        <f t="shared" si="71"/>
        <v>1</v>
      </c>
      <c r="AI71" s="117">
        <f t="shared" si="72"/>
        <v>0</v>
      </c>
      <c r="AJ71" s="117">
        <f t="shared" si="73"/>
        <v>0</v>
      </c>
    </row>
    <row r="72" spans="2:36" ht="15">
      <c r="B72" s="102">
        <v>4</v>
      </c>
      <c r="C72" s="16" t="s">
        <v>132</v>
      </c>
      <c r="D72" s="17">
        <f t="shared" si="64"/>
        <v>1</v>
      </c>
      <c r="E72" s="18">
        <f>AB69</f>
        <v>1</v>
      </c>
      <c r="F72" s="19">
        <f>AA69</f>
        <v>6</v>
      </c>
      <c r="G72" s="20">
        <f>AB72</f>
        <v>6</v>
      </c>
      <c r="H72" s="20">
        <f>AA72</f>
        <v>0</v>
      </c>
      <c r="I72" s="20">
        <f>AB74</f>
        <v>2</v>
      </c>
      <c r="J72" s="20">
        <f>AA74</f>
        <v>4</v>
      </c>
      <c r="K72" s="20"/>
      <c r="L72" s="20"/>
      <c r="M72" s="20"/>
      <c r="N72" s="20"/>
      <c r="O72" s="22">
        <f t="shared" si="65"/>
        <v>-1</v>
      </c>
      <c r="P72" s="23"/>
      <c r="Q72" s="24">
        <f>Z69+Z72+Z74</f>
        <v>79</v>
      </c>
      <c r="R72" s="19">
        <f>Y69+Y72+Y74</f>
        <v>74</v>
      </c>
      <c r="S72" s="25">
        <f t="shared" si="66"/>
        <v>5</v>
      </c>
      <c r="T72" s="63" t="s">
        <v>335</v>
      </c>
      <c r="U72" s="64" t="str">
        <f>C70</f>
        <v>BATMAN GENÇLİK VE SPOR KULÜBÜ</v>
      </c>
      <c r="V72" s="65" t="str">
        <f>C72</f>
        <v>BATMAN YURDUM SPOR KULÜBÜ</v>
      </c>
      <c r="W72" s="29">
        <f t="shared" si="67"/>
        <v>0</v>
      </c>
      <c r="X72" s="21">
        <f t="shared" si="68"/>
        <v>3</v>
      </c>
      <c r="Y72" s="294">
        <v>11</v>
      </c>
      <c r="Z72" s="295">
        <v>36</v>
      </c>
      <c r="AA72" s="295">
        <v>0</v>
      </c>
      <c r="AB72" s="295">
        <v>6</v>
      </c>
      <c r="AC72" s="295">
        <v>0</v>
      </c>
      <c r="AD72" s="295">
        <v>3</v>
      </c>
      <c r="AF72" s="117">
        <f t="shared" si="69"/>
        <v>0</v>
      </c>
      <c r="AG72" s="117">
        <f t="shared" si="70"/>
        <v>1</v>
      </c>
      <c r="AH72" s="117">
        <f t="shared" si="71"/>
        <v>0</v>
      </c>
      <c r="AI72" s="117">
        <f t="shared" si="72"/>
        <v>0</v>
      </c>
      <c r="AJ72" s="117">
        <f t="shared" si="73"/>
        <v>0</v>
      </c>
    </row>
    <row r="73" spans="2:36" ht="15">
      <c r="B73" s="102"/>
      <c r="C73" s="16"/>
      <c r="D73" s="17"/>
      <c r="E73" s="18"/>
      <c r="F73" s="19"/>
      <c r="G73" s="20"/>
      <c r="H73" s="20"/>
      <c r="I73" s="20"/>
      <c r="J73" s="20"/>
      <c r="K73" s="20"/>
      <c r="L73" s="20"/>
      <c r="M73" s="20"/>
      <c r="N73" s="20"/>
      <c r="O73" s="22"/>
      <c r="P73" s="32"/>
      <c r="Q73" s="24"/>
      <c r="R73" s="19"/>
      <c r="S73" s="25"/>
      <c r="T73" s="63" t="s">
        <v>330</v>
      </c>
      <c r="U73" s="64" t="str">
        <f>C69</f>
        <v>BATMAN BAŞAKŞEHİR SPOR KULÜBÜ</v>
      </c>
      <c r="V73" s="65" t="str">
        <f>C70</f>
        <v>BATMAN GENÇLİK VE SPOR KULÜBÜ</v>
      </c>
      <c r="W73" s="29">
        <f t="shared" si="67"/>
        <v>3</v>
      </c>
      <c r="X73" s="21">
        <f t="shared" si="68"/>
        <v>0</v>
      </c>
      <c r="Y73" s="294">
        <v>36</v>
      </c>
      <c r="Z73" s="295">
        <v>17</v>
      </c>
      <c r="AA73" s="295">
        <v>6</v>
      </c>
      <c r="AB73" s="295">
        <v>0</v>
      </c>
      <c r="AC73" s="295">
        <v>3</v>
      </c>
      <c r="AD73" s="295">
        <v>0</v>
      </c>
    </row>
    <row r="74" spans="2:36" ht="15.75" thickBot="1">
      <c r="B74" s="106"/>
      <c r="C74" s="66"/>
      <c r="D74" s="67"/>
      <c r="E74" s="68"/>
      <c r="F74" s="69"/>
      <c r="G74" s="70"/>
      <c r="H74" s="70"/>
      <c r="I74" s="70"/>
      <c r="J74" s="70"/>
      <c r="K74" s="70"/>
      <c r="L74" s="70"/>
      <c r="M74" s="70"/>
      <c r="N74" s="70"/>
      <c r="O74" s="71"/>
      <c r="P74" s="72"/>
      <c r="Q74" s="73"/>
      <c r="R74" s="69"/>
      <c r="S74" s="74"/>
      <c r="T74" s="75" t="s">
        <v>320</v>
      </c>
      <c r="U74" s="76" t="str">
        <f>C71</f>
        <v>BATMAN 19 MAYIS GENÇLİK S.K</v>
      </c>
      <c r="V74" s="77" t="str">
        <f>C72</f>
        <v>BATMAN YURDUM SPOR KULÜBÜ</v>
      </c>
      <c r="W74" s="59">
        <f t="shared" si="67"/>
        <v>2</v>
      </c>
      <c r="X74" s="60">
        <f t="shared" si="68"/>
        <v>1</v>
      </c>
      <c r="Y74" s="294">
        <v>29</v>
      </c>
      <c r="Z74" s="295">
        <v>25</v>
      </c>
      <c r="AA74" s="295">
        <v>4</v>
      </c>
      <c r="AB74" s="295">
        <v>2</v>
      </c>
      <c r="AC74" s="295">
        <v>2</v>
      </c>
      <c r="AD74" s="295">
        <v>1</v>
      </c>
    </row>
    <row r="75" spans="2:36">
      <c r="E75" s="15">
        <f>E72+E71+E70+E69+G72+G71+G70+G69+I72+I71+I70+I69</f>
        <v>37</v>
      </c>
      <c r="H75" s="15">
        <f>F72+F71+F70+F69+H72+H71+H70+H69+J72+J71+J70+J69</f>
        <v>37</v>
      </c>
      <c r="O75" s="15">
        <f>O69+O70+O71+O72</f>
        <v>0</v>
      </c>
      <c r="Q75" s="15">
        <f>Q69+Q70+Q71+Q72</f>
        <v>301</v>
      </c>
      <c r="R75" s="15">
        <f>R69+R70+R71+R72</f>
        <v>301</v>
      </c>
      <c r="S75" s="15">
        <f>S72+S71+S70+S69</f>
        <v>0</v>
      </c>
    </row>
    <row r="76" spans="2:36" ht="15" thickBot="1">
      <c r="Y76" s="294"/>
    </row>
    <row r="77" spans="2:36" ht="15" thickBot="1">
      <c r="B77" s="337"/>
      <c r="C77" s="338" t="s">
        <v>1032</v>
      </c>
      <c r="D77" s="332"/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52"/>
      <c r="U77" s="353" t="s">
        <v>6</v>
      </c>
      <c r="V77" s="354" t="s">
        <v>357</v>
      </c>
      <c r="W77" s="343">
        <f t="shared" ref="W77" si="74">AC77</f>
        <v>2</v>
      </c>
      <c r="X77" s="344">
        <f t="shared" ref="X77" si="75">AD77</f>
        <v>1</v>
      </c>
      <c r="Y77" s="294">
        <v>32</v>
      </c>
      <c r="Z77" s="295">
        <v>17</v>
      </c>
      <c r="AA77" s="295">
        <v>5</v>
      </c>
      <c r="AB77" s="295">
        <v>2</v>
      </c>
      <c r="AC77" s="295">
        <v>2</v>
      </c>
      <c r="AD77" s="295">
        <v>1</v>
      </c>
    </row>
    <row r="78" spans="2:36" ht="15" thickBot="1">
      <c r="Y78" s="294"/>
    </row>
    <row r="79" spans="2:36" ht="63" customHeight="1" thickTop="1">
      <c r="B79" s="179" t="s">
        <v>38</v>
      </c>
      <c r="C79" s="8" t="s">
        <v>64</v>
      </c>
      <c r="D79" s="9" t="s">
        <v>307</v>
      </c>
      <c r="E79" s="10" t="s">
        <v>308</v>
      </c>
      <c r="F79" s="11" t="s">
        <v>309</v>
      </c>
      <c r="G79" s="10" t="s">
        <v>308</v>
      </c>
      <c r="H79" s="11" t="s">
        <v>309</v>
      </c>
      <c r="I79" s="10" t="s">
        <v>308</v>
      </c>
      <c r="J79" s="11" t="s">
        <v>309</v>
      </c>
      <c r="K79" s="10" t="s">
        <v>308</v>
      </c>
      <c r="L79" s="11" t="s">
        <v>309</v>
      </c>
      <c r="M79" s="10" t="s">
        <v>308</v>
      </c>
      <c r="N79" s="11" t="s">
        <v>309</v>
      </c>
      <c r="O79" s="62" t="s">
        <v>310</v>
      </c>
      <c r="P79" s="12" t="s">
        <v>311</v>
      </c>
      <c r="Q79" s="10" t="s">
        <v>312</v>
      </c>
      <c r="R79" s="11" t="s">
        <v>313</v>
      </c>
      <c r="S79" s="13" t="s">
        <v>314</v>
      </c>
      <c r="T79" s="14" t="s">
        <v>315</v>
      </c>
      <c r="U79" s="464" t="s">
        <v>316</v>
      </c>
      <c r="V79" s="465"/>
      <c r="W79" s="466" t="s">
        <v>317</v>
      </c>
      <c r="X79" s="467"/>
      <c r="Y79" s="297" t="s">
        <v>333</v>
      </c>
      <c r="Z79" s="298" t="s">
        <v>333</v>
      </c>
      <c r="AA79" s="298" t="s">
        <v>334</v>
      </c>
      <c r="AB79" s="298" t="s">
        <v>334</v>
      </c>
    </row>
    <row r="80" spans="2:36" ht="12.75" customHeight="1">
      <c r="B80" s="102">
        <v>1</v>
      </c>
      <c r="C80" s="16" t="s">
        <v>383</v>
      </c>
      <c r="D80" s="17">
        <f>SUM(AF80:AJ80)</f>
        <v>1</v>
      </c>
      <c r="E80" s="18">
        <f>AA80</f>
        <v>0</v>
      </c>
      <c r="F80" s="19">
        <f>AB80</f>
        <v>0</v>
      </c>
      <c r="G80" s="20">
        <f>AA82</f>
        <v>6</v>
      </c>
      <c r="H80" s="20">
        <f>AB82</f>
        <v>0</v>
      </c>
      <c r="I80" s="20">
        <f>AA84</f>
        <v>0</v>
      </c>
      <c r="J80" s="20">
        <f>AB84</f>
        <v>6</v>
      </c>
      <c r="K80" s="20"/>
      <c r="L80" s="20"/>
      <c r="M80" s="20"/>
      <c r="N80" s="20"/>
      <c r="O80" s="22">
        <f>E80+G80+I80-F80-H80-J80</f>
        <v>0</v>
      </c>
      <c r="P80" s="23"/>
      <c r="Q80" s="24">
        <f>Y80+Y82+Y84</f>
        <v>36</v>
      </c>
      <c r="R80" s="19">
        <f>Z80+Z82+Z84</f>
        <v>46</v>
      </c>
      <c r="S80" s="25">
        <f>Q80-R80</f>
        <v>-10</v>
      </c>
      <c r="T80" s="63" t="s">
        <v>324</v>
      </c>
      <c r="U80" s="64" t="str">
        <f>C80</f>
        <v>DİYARBAKIR AMİDA AKADEMİ S.K</v>
      </c>
      <c r="V80" s="65" t="str">
        <f>C83</f>
        <v>BYE</v>
      </c>
      <c r="W80" s="29">
        <f>AC80</f>
        <v>0</v>
      </c>
      <c r="X80" s="21">
        <f>AD80</f>
        <v>0</v>
      </c>
      <c r="Y80" s="294"/>
      <c r="AF80" s="117">
        <f>IF(E80&gt;F80,1,0)</f>
        <v>0</v>
      </c>
      <c r="AG80" s="117">
        <f>IF(G80&gt;H80,1,0)</f>
        <v>1</v>
      </c>
      <c r="AH80" s="117">
        <f>IF(I80&gt;J80,1,0)</f>
        <v>0</v>
      </c>
      <c r="AI80" s="117">
        <f>IF(K80&gt;L80,1,0)</f>
        <v>0</v>
      </c>
      <c r="AJ80" s="117">
        <f>IF(M80&gt;N80,1,0)</f>
        <v>0</v>
      </c>
    </row>
    <row r="81" spans="2:36" ht="15">
      <c r="B81" s="102">
        <v>2</v>
      </c>
      <c r="C81" s="16" t="s">
        <v>384</v>
      </c>
      <c r="D81" s="17">
        <f t="shared" ref="D81:D83" si="76">SUM(AF81:AJ81)</f>
        <v>2</v>
      </c>
      <c r="E81" s="18">
        <f>AA81</f>
        <v>6</v>
      </c>
      <c r="F81" s="19">
        <f>AB81</f>
        <v>0</v>
      </c>
      <c r="G81" s="20">
        <f>AA83</f>
        <v>0</v>
      </c>
      <c r="H81" s="20">
        <f>AB83</f>
        <v>0</v>
      </c>
      <c r="I81" s="20">
        <f>AB84</f>
        <v>6</v>
      </c>
      <c r="J81" s="20">
        <f>AA84</f>
        <v>0</v>
      </c>
      <c r="K81" s="20"/>
      <c r="L81" s="20"/>
      <c r="M81" s="20"/>
      <c r="N81" s="20"/>
      <c r="O81" s="22">
        <f t="shared" ref="O81:O83" si="77">E81+G81+I81-F81-H81-J81</f>
        <v>12</v>
      </c>
      <c r="P81" s="23"/>
      <c r="Q81" s="24">
        <f>Y81+Y83+Z84</f>
        <v>72</v>
      </c>
      <c r="R81" s="19">
        <f>Z81+Z83+Y84</f>
        <v>10</v>
      </c>
      <c r="S81" s="25">
        <f t="shared" ref="S81:S83" si="78">Q81-R81</f>
        <v>62</v>
      </c>
      <c r="T81" s="63" t="s">
        <v>323</v>
      </c>
      <c r="U81" s="64" t="str">
        <f>C81</f>
        <v>DİYARBAKIR TENİS KULÜBÜ</v>
      </c>
      <c r="V81" s="65" t="str">
        <f>C82</f>
        <v>DİYARBAKIR TENİS YÜZME VE KAYAK S.K.</v>
      </c>
      <c r="W81" s="29">
        <f t="shared" ref="W81:W85" si="79">AC81</f>
        <v>3</v>
      </c>
      <c r="X81" s="21">
        <f t="shared" ref="X81:X85" si="80">AD81</f>
        <v>0</v>
      </c>
      <c r="Y81" s="294">
        <v>36</v>
      </c>
      <c r="Z81" s="295">
        <v>10</v>
      </c>
      <c r="AA81" s="295">
        <v>6</v>
      </c>
      <c r="AB81" s="295">
        <v>0</v>
      </c>
      <c r="AC81" s="295">
        <v>3</v>
      </c>
      <c r="AD81" s="295">
        <v>0</v>
      </c>
      <c r="AF81" s="117">
        <f t="shared" ref="AF81:AF83" si="81">IF(E81&gt;F81,1,0)</f>
        <v>1</v>
      </c>
      <c r="AG81" s="117">
        <f t="shared" ref="AG81:AG83" si="82">IF(G81&gt;H81,1,0)</f>
        <v>0</v>
      </c>
      <c r="AH81" s="117">
        <f t="shared" ref="AH81:AH83" si="83">IF(I81&gt;J81,1,0)</f>
        <v>1</v>
      </c>
      <c r="AI81" s="117">
        <f t="shared" ref="AI81:AI83" si="84">IF(K81&gt;L81,1,0)</f>
        <v>0</v>
      </c>
      <c r="AJ81" s="117">
        <f t="shared" ref="AJ81:AJ83" si="85">IF(M81&gt;N81,1,0)</f>
        <v>0</v>
      </c>
    </row>
    <row r="82" spans="2:36" ht="15">
      <c r="B82" s="102">
        <v>3</v>
      </c>
      <c r="C82" s="16" t="s">
        <v>385</v>
      </c>
      <c r="D82" s="17">
        <f t="shared" si="76"/>
        <v>0</v>
      </c>
      <c r="E82" s="18">
        <f>AB81</f>
        <v>0</v>
      </c>
      <c r="F82" s="19">
        <f>AA81</f>
        <v>6</v>
      </c>
      <c r="G82" s="20">
        <f>AB82</f>
        <v>0</v>
      </c>
      <c r="H82" s="20">
        <f>AA82</f>
        <v>6</v>
      </c>
      <c r="I82" s="20">
        <f>AA85</f>
        <v>0</v>
      </c>
      <c r="J82" s="20">
        <f>AB85</f>
        <v>0</v>
      </c>
      <c r="K82" s="20"/>
      <c r="L82" s="20"/>
      <c r="M82" s="20"/>
      <c r="N82" s="20"/>
      <c r="O82" s="22">
        <f t="shared" si="77"/>
        <v>-12</v>
      </c>
      <c r="P82" s="23"/>
      <c r="Q82" s="24">
        <f>Z81+Z82+Y85</f>
        <v>20</v>
      </c>
      <c r="R82" s="19">
        <f>Y81+Y82+Z85</f>
        <v>72</v>
      </c>
      <c r="S82" s="25">
        <f t="shared" si="78"/>
        <v>-52</v>
      </c>
      <c r="T82" s="63" t="s">
        <v>327</v>
      </c>
      <c r="U82" s="64" t="str">
        <f>C80</f>
        <v>DİYARBAKIR AMİDA AKADEMİ S.K</v>
      </c>
      <c r="V82" s="65" t="str">
        <f>C82</f>
        <v>DİYARBAKIR TENİS YÜZME VE KAYAK S.K.</v>
      </c>
      <c r="W82" s="29">
        <f t="shared" si="79"/>
        <v>3</v>
      </c>
      <c r="X82" s="21">
        <f t="shared" si="80"/>
        <v>0</v>
      </c>
      <c r="Y82" s="294">
        <v>36</v>
      </c>
      <c r="Z82" s="295">
        <v>10</v>
      </c>
      <c r="AA82" s="295">
        <v>6</v>
      </c>
      <c r="AB82" s="295">
        <v>0</v>
      </c>
      <c r="AC82" s="295">
        <v>3</v>
      </c>
      <c r="AD82" s="295">
        <v>0</v>
      </c>
      <c r="AF82" s="117">
        <f t="shared" si="81"/>
        <v>0</v>
      </c>
      <c r="AG82" s="117">
        <f t="shared" si="82"/>
        <v>0</v>
      </c>
      <c r="AH82" s="117">
        <f t="shared" si="83"/>
        <v>0</v>
      </c>
      <c r="AI82" s="117">
        <f t="shared" si="84"/>
        <v>0</v>
      </c>
      <c r="AJ82" s="117">
        <f t="shared" si="85"/>
        <v>0</v>
      </c>
    </row>
    <row r="83" spans="2:36" ht="15">
      <c r="B83" s="102">
        <v>4</v>
      </c>
      <c r="C83" s="16" t="s">
        <v>336</v>
      </c>
      <c r="D83" s="17">
        <f t="shared" si="76"/>
        <v>0</v>
      </c>
      <c r="E83" s="18">
        <f>AB80</f>
        <v>0</v>
      </c>
      <c r="F83" s="19">
        <f>AA80</f>
        <v>0</v>
      </c>
      <c r="G83" s="20">
        <f>AB83</f>
        <v>0</v>
      </c>
      <c r="H83" s="20">
        <f>AA83</f>
        <v>0</v>
      </c>
      <c r="I83" s="20">
        <f>AB85</f>
        <v>0</v>
      </c>
      <c r="J83" s="20">
        <f>AA85</f>
        <v>0</v>
      </c>
      <c r="K83" s="20"/>
      <c r="L83" s="20"/>
      <c r="M83" s="20"/>
      <c r="N83" s="20"/>
      <c r="O83" s="22">
        <f t="shared" si="77"/>
        <v>0</v>
      </c>
      <c r="P83" s="23"/>
      <c r="Q83" s="24">
        <f>Z80+Z83+Z85</f>
        <v>0</v>
      </c>
      <c r="R83" s="19">
        <f>Y80+Y83+Y85</f>
        <v>0</v>
      </c>
      <c r="S83" s="25">
        <f t="shared" si="78"/>
        <v>0</v>
      </c>
      <c r="T83" s="63" t="s">
        <v>335</v>
      </c>
      <c r="U83" s="64" t="str">
        <f>C81</f>
        <v>DİYARBAKIR TENİS KULÜBÜ</v>
      </c>
      <c r="V83" s="65" t="str">
        <f>C83</f>
        <v>BYE</v>
      </c>
      <c r="W83" s="29">
        <f t="shared" si="79"/>
        <v>0</v>
      </c>
      <c r="X83" s="21">
        <f t="shared" si="80"/>
        <v>0</v>
      </c>
      <c r="Y83" s="294"/>
      <c r="AF83" s="117">
        <f t="shared" si="81"/>
        <v>0</v>
      </c>
      <c r="AG83" s="117">
        <f t="shared" si="82"/>
        <v>0</v>
      </c>
      <c r="AH83" s="117">
        <f t="shared" si="83"/>
        <v>0</v>
      </c>
      <c r="AI83" s="117">
        <f t="shared" si="84"/>
        <v>0</v>
      </c>
      <c r="AJ83" s="117">
        <f t="shared" si="85"/>
        <v>0</v>
      </c>
    </row>
    <row r="84" spans="2:36" ht="15">
      <c r="B84" s="102"/>
      <c r="C84" s="16"/>
      <c r="D84" s="17"/>
      <c r="E84" s="18"/>
      <c r="F84" s="19"/>
      <c r="G84" s="20"/>
      <c r="H84" s="20"/>
      <c r="I84" s="20"/>
      <c r="J84" s="20"/>
      <c r="K84" s="20"/>
      <c r="L84" s="20"/>
      <c r="M84" s="20"/>
      <c r="N84" s="20"/>
      <c r="O84" s="22"/>
      <c r="P84" s="32"/>
      <c r="Q84" s="24"/>
      <c r="R84" s="19"/>
      <c r="S84" s="25"/>
      <c r="T84" s="63" t="s">
        <v>330</v>
      </c>
      <c r="U84" s="64" t="str">
        <f>C80</f>
        <v>DİYARBAKIR AMİDA AKADEMİ S.K</v>
      </c>
      <c r="V84" s="65" t="str">
        <f>C81</f>
        <v>DİYARBAKIR TENİS KULÜBÜ</v>
      </c>
      <c r="W84" s="29">
        <f t="shared" si="79"/>
        <v>0</v>
      </c>
      <c r="X84" s="21">
        <f t="shared" si="80"/>
        <v>3</v>
      </c>
      <c r="Y84" s="294">
        <v>0</v>
      </c>
      <c r="Z84" s="295">
        <v>36</v>
      </c>
      <c r="AA84" s="295">
        <v>0</v>
      </c>
      <c r="AB84" s="295">
        <v>6</v>
      </c>
      <c r="AC84" s="295">
        <v>0</v>
      </c>
      <c r="AD84" s="295">
        <v>3</v>
      </c>
    </row>
    <row r="85" spans="2:36" ht="15.75" thickBot="1">
      <c r="B85" s="106"/>
      <c r="C85" s="66"/>
      <c r="D85" s="67"/>
      <c r="E85" s="68"/>
      <c r="F85" s="69"/>
      <c r="G85" s="70"/>
      <c r="H85" s="70"/>
      <c r="I85" s="70"/>
      <c r="J85" s="70"/>
      <c r="K85" s="70"/>
      <c r="L85" s="70"/>
      <c r="M85" s="70"/>
      <c r="N85" s="70"/>
      <c r="O85" s="71"/>
      <c r="P85" s="72"/>
      <c r="Q85" s="73"/>
      <c r="R85" s="69"/>
      <c r="S85" s="74"/>
      <c r="T85" s="75" t="s">
        <v>320</v>
      </c>
      <c r="U85" s="76" t="str">
        <f>C82</f>
        <v>DİYARBAKIR TENİS YÜZME VE KAYAK S.K.</v>
      </c>
      <c r="V85" s="77" t="str">
        <f>C83</f>
        <v>BYE</v>
      </c>
      <c r="W85" s="59">
        <f t="shared" si="79"/>
        <v>0</v>
      </c>
      <c r="X85" s="60">
        <f t="shared" si="80"/>
        <v>0</v>
      </c>
      <c r="Y85" s="294"/>
    </row>
    <row r="86" spans="2:36" ht="15" thickBot="1">
      <c r="E86" s="15">
        <f>E85+E84+E83+E82+E81+E80+G85+G84+G83+G82+G81+G80+I85+I84+I83+I82+I81+I80+K85+K84+K83+K82+K81+K80+M85+M84+M83+M82+M81+M80</f>
        <v>18</v>
      </c>
      <c r="H86" s="15">
        <f>F85+F84+F83+F82+F81+F80+H85+H84+H83+H82+H81+H80+J85+J84+J83+J82+J81+J80+L85+L84+L83+L82+L81+L80+N85+N84+N83+N82+N81+N80</f>
        <v>18</v>
      </c>
      <c r="O86" s="15">
        <f>SUM(O80:O85)</f>
        <v>0</v>
      </c>
      <c r="Q86" s="15">
        <f>SUM(Q80:Q85)</f>
        <v>128</v>
      </c>
      <c r="R86" s="15">
        <f>SUM(R80:R85)</f>
        <v>128</v>
      </c>
      <c r="S86" s="15">
        <f>SUM(S80:S85)</f>
        <v>0</v>
      </c>
    </row>
    <row r="87" spans="2:36" ht="79.349999999999994" customHeight="1" thickTop="1">
      <c r="B87" s="183" t="s">
        <v>985</v>
      </c>
      <c r="C87" s="8" t="s">
        <v>338</v>
      </c>
      <c r="D87" s="9" t="s">
        <v>307</v>
      </c>
      <c r="E87" s="10" t="s">
        <v>308</v>
      </c>
      <c r="F87" s="11" t="s">
        <v>309</v>
      </c>
      <c r="G87" s="10" t="s">
        <v>308</v>
      </c>
      <c r="H87" s="11" t="s">
        <v>309</v>
      </c>
      <c r="I87" s="10" t="s">
        <v>308</v>
      </c>
      <c r="J87" s="11" t="s">
        <v>309</v>
      </c>
      <c r="K87" s="10" t="s">
        <v>308</v>
      </c>
      <c r="L87" s="11" t="s">
        <v>309</v>
      </c>
      <c r="M87" s="10" t="s">
        <v>308</v>
      </c>
      <c r="N87" s="11" t="s">
        <v>309</v>
      </c>
      <c r="O87" s="62" t="s">
        <v>310</v>
      </c>
      <c r="P87" s="12" t="s">
        <v>311</v>
      </c>
      <c r="Q87" s="10" t="s">
        <v>312</v>
      </c>
      <c r="R87" s="11" t="s">
        <v>313</v>
      </c>
      <c r="S87" s="13" t="s">
        <v>314</v>
      </c>
      <c r="T87" s="14" t="s">
        <v>315</v>
      </c>
      <c r="U87" s="464" t="s">
        <v>316</v>
      </c>
      <c r="V87" s="465"/>
      <c r="W87" s="466" t="s">
        <v>317</v>
      </c>
      <c r="X87" s="467"/>
      <c r="Y87" s="297" t="s">
        <v>333</v>
      </c>
      <c r="Z87" s="298" t="s">
        <v>333</v>
      </c>
      <c r="AA87" s="298" t="s">
        <v>334</v>
      </c>
      <c r="AB87" s="298" t="s">
        <v>334</v>
      </c>
    </row>
    <row r="88" spans="2:36" ht="12.75" customHeight="1">
      <c r="B88" s="102">
        <v>1</v>
      </c>
      <c r="C88" s="16" t="s">
        <v>374</v>
      </c>
      <c r="D88" s="17">
        <f>SUM(AF88:AJ88)</f>
        <v>2</v>
      </c>
      <c r="E88" s="18">
        <f>AA88</f>
        <v>0</v>
      </c>
      <c r="F88" s="19">
        <f>AB88</f>
        <v>0</v>
      </c>
      <c r="G88" s="20">
        <f>AA90</f>
        <v>6</v>
      </c>
      <c r="H88" s="20">
        <f>AB90</f>
        <v>0</v>
      </c>
      <c r="I88" s="20">
        <f>AA92</f>
        <v>6</v>
      </c>
      <c r="J88" s="20">
        <f>AB92</f>
        <v>0</v>
      </c>
      <c r="K88" s="20"/>
      <c r="L88" s="20"/>
      <c r="M88" s="20"/>
      <c r="N88" s="20"/>
      <c r="O88" s="22">
        <f>E88+G88+I88-F88-H88-J88</f>
        <v>12</v>
      </c>
      <c r="P88" s="23"/>
      <c r="Q88" s="24">
        <f>Y88+Y90+Y92</f>
        <v>72</v>
      </c>
      <c r="R88" s="19">
        <f>Z88+Z90+Z92</f>
        <v>18</v>
      </c>
      <c r="S88" s="25">
        <f>Q88-R88</f>
        <v>54</v>
      </c>
      <c r="T88" s="63" t="s">
        <v>324</v>
      </c>
      <c r="U88" s="64" t="str">
        <f>C88</f>
        <v>CİMİN SİYAH İNCİ SPOR K.</v>
      </c>
      <c r="V88" s="65" t="str">
        <f>C91</f>
        <v>BYE</v>
      </c>
      <c r="W88" s="29">
        <f>AC88</f>
        <v>0</v>
      </c>
      <c r="X88" s="21">
        <f>AD88</f>
        <v>0</v>
      </c>
      <c r="Y88" s="294"/>
      <c r="AF88" s="117">
        <f>IF(E88&gt;F88,1,0)</f>
        <v>0</v>
      </c>
      <c r="AG88" s="117">
        <f>IF(G88&gt;H88,1,0)</f>
        <v>1</v>
      </c>
      <c r="AH88" s="117">
        <f>IF(I88&gt;J88,1,0)</f>
        <v>1</v>
      </c>
      <c r="AI88" s="117">
        <f>IF(K88&gt;L88,1,0)</f>
        <v>0</v>
      </c>
      <c r="AJ88" s="117">
        <f>IF(M88&gt;N88,1,0)</f>
        <v>0</v>
      </c>
    </row>
    <row r="89" spans="2:36" ht="15">
      <c r="B89" s="102">
        <v>2</v>
      </c>
      <c r="C89" s="16" t="s">
        <v>74</v>
      </c>
      <c r="D89" s="17">
        <f t="shared" ref="D89:D91" si="86">SUM(AF89:AJ89)</f>
        <v>0</v>
      </c>
      <c r="E89" s="18">
        <f>AA89</f>
        <v>0</v>
      </c>
      <c r="F89" s="19">
        <f>AB89</f>
        <v>6</v>
      </c>
      <c r="G89" s="20">
        <f>AA91</f>
        <v>0</v>
      </c>
      <c r="H89" s="20">
        <f>AB91</f>
        <v>0</v>
      </c>
      <c r="I89" s="20">
        <f>AB92</f>
        <v>0</v>
      </c>
      <c r="J89" s="20">
        <f>AA92</f>
        <v>6</v>
      </c>
      <c r="K89" s="20"/>
      <c r="L89" s="20"/>
      <c r="M89" s="20"/>
      <c r="N89" s="20"/>
      <c r="O89" s="22">
        <f t="shared" ref="O89:O91" si="87">E89+G89+I89-F89-H89-J89</f>
        <v>-12</v>
      </c>
      <c r="P89" s="23"/>
      <c r="Q89" s="24">
        <f>Y89+Y91+Z92</f>
        <v>17</v>
      </c>
      <c r="R89" s="19">
        <f>Z89+Z91+Y92</f>
        <v>72</v>
      </c>
      <c r="S89" s="25">
        <f t="shared" ref="S89:S91" si="88">Q89-R89</f>
        <v>-55</v>
      </c>
      <c r="T89" s="63" t="s">
        <v>323</v>
      </c>
      <c r="U89" s="64" t="str">
        <f>C89</f>
        <v>ERZİNCAN GENÇLİK SPOR KULÜBÜ</v>
      </c>
      <c r="V89" s="65" t="str">
        <f>C90</f>
        <v>MOLLAKÖY BLD. S.K. (ERZİNCAN)</v>
      </c>
      <c r="W89" s="29">
        <f t="shared" ref="W89:W93" si="89">AC89</f>
        <v>0</v>
      </c>
      <c r="X89" s="21">
        <f t="shared" ref="X89:X93" si="90">AD89</f>
        <v>3</v>
      </c>
      <c r="Y89" s="294">
        <v>6</v>
      </c>
      <c r="Z89" s="295">
        <v>36</v>
      </c>
      <c r="AA89" s="295">
        <v>0</v>
      </c>
      <c r="AB89" s="295">
        <v>6</v>
      </c>
      <c r="AC89" s="295">
        <v>0</v>
      </c>
      <c r="AD89" s="295">
        <v>3</v>
      </c>
      <c r="AF89" s="117">
        <f t="shared" ref="AF89:AF91" si="91">IF(E89&gt;F89,1,0)</f>
        <v>0</v>
      </c>
      <c r="AG89" s="117">
        <f t="shared" ref="AG89:AG91" si="92">IF(G89&gt;H89,1,0)</f>
        <v>0</v>
      </c>
      <c r="AH89" s="117">
        <f t="shared" ref="AH89:AH91" si="93">IF(I89&gt;J89,1,0)</f>
        <v>0</v>
      </c>
      <c r="AI89" s="117">
        <f t="shared" ref="AI89:AI91" si="94">IF(K89&gt;L89,1,0)</f>
        <v>0</v>
      </c>
      <c r="AJ89" s="117">
        <f t="shared" ref="AJ89:AJ91" si="95">IF(M89&gt;N89,1,0)</f>
        <v>0</v>
      </c>
    </row>
    <row r="90" spans="2:36" ht="15">
      <c r="B90" s="102">
        <v>3</v>
      </c>
      <c r="C90" s="16" t="s">
        <v>377</v>
      </c>
      <c r="D90" s="17">
        <f t="shared" si="86"/>
        <v>1</v>
      </c>
      <c r="E90" s="18">
        <f>AB89</f>
        <v>6</v>
      </c>
      <c r="F90" s="19">
        <f>AA89</f>
        <v>0</v>
      </c>
      <c r="G90" s="20">
        <f>AB90</f>
        <v>0</v>
      </c>
      <c r="H90" s="20">
        <f>AA90</f>
        <v>6</v>
      </c>
      <c r="I90" s="20">
        <f>AA93</f>
        <v>0</v>
      </c>
      <c r="J90" s="20">
        <f>AB93</f>
        <v>0</v>
      </c>
      <c r="K90" s="20"/>
      <c r="L90" s="20"/>
      <c r="M90" s="20"/>
      <c r="N90" s="20"/>
      <c r="O90" s="22">
        <f t="shared" si="87"/>
        <v>0</v>
      </c>
      <c r="P90" s="23"/>
      <c r="Q90" s="24">
        <f>Z89+Z90+Y93</f>
        <v>43</v>
      </c>
      <c r="R90" s="19">
        <f>Y89+Y90+Z93</f>
        <v>42</v>
      </c>
      <c r="S90" s="25">
        <f t="shared" si="88"/>
        <v>1</v>
      </c>
      <c r="T90" s="63" t="s">
        <v>327</v>
      </c>
      <c r="U90" s="64" t="str">
        <f>C88</f>
        <v>CİMİN SİYAH İNCİ SPOR K.</v>
      </c>
      <c r="V90" s="65" t="str">
        <f>C90</f>
        <v>MOLLAKÖY BLD. S.K. (ERZİNCAN)</v>
      </c>
      <c r="W90" s="29">
        <f t="shared" si="89"/>
        <v>3</v>
      </c>
      <c r="X90" s="21">
        <f t="shared" si="90"/>
        <v>0</v>
      </c>
      <c r="Y90" s="294">
        <v>36</v>
      </c>
      <c r="Z90" s="295">
        <v>7</v>
      </c>
      <c r="AA90" s="295">
        <v>6</v>
      </c>
      <c r="AB90" s="295">
        <v>0</v>
      </c>
      <c r="AC90" s="295">
        <v>3</v>
      </c>
      <c r="AD90" s="295">
        <v>0</v>
      </c>
      <c r="AF90" s="117">
        <f t="shared" si="91"/>
        <v>1</v>
      </c>
      <c r="AG90" s="117">
        <f t="shared" si="92"/>
        <v>0</v>
      </c>
      <c r="AH90" s="117">
        <f t="shared" si="93"/>
        <v>0</v>
      </c>
      <c r="AI90" s="117">
        <f t="shared" si="94"/>
        <v>0</v>
      </c>
      <c r="AJ90" s="117">
        <f t="shared" si="95"/>
        <v>0</v>
      </c>
    </row>
    <row r="91" spans="2:36" ht="15">
      <c r="B91" s="102">
        <v>4</v>
      </c>
      <c r="C91" s="16" t="s">
        <v>336</v>
      </c>
      <c r="D91" s="17">
        <f t="shared" si="86"/>
        <v>0</v>
      </c>
      <c r="E91" s="18">
        <f>AB88</f>
        <v>0</v>
      </c>
      <c r="F91" s="19">
        <f>AA88</f>
        <v>0</v>
      </c>
      <c r="G91" s="20">
        <f>AB91</f>
        <v>0</v>
      </c>
      <c r="H91" s="20">
        <f>AA91</f>
        <v>0</v>
      </c>
      <c r="I91" s="20">
        <f>AB93</f>
        <v>0</v>
      </c>
      <c r="J91" s="20">
        <f>AA93</f>
        <v>0</v>
      </c>
      <c r="K91" s="20"/>
      <c r="L91" s="20"/>
      <c r="M91" s="20"/>
      <c r="N91" s="20"/>
      <c r="O91" s="22">
        <f t="shared" si="87"/>
        <v>0</v>
      </c>
      <c r="P91" s="23"/>
      <c r="Q91" s="24">
        <f>Z88+Z91+Z93</f>
        <v>0</v>
      </c>
      <c r="R91" s="19">
        <f>Y88+Y91+Y93</f>
        <v>0</v>
      </c>
      <c r="S91" s="25">
        <f t="shared" si="88"/>
        <v>0</v>
      </c>
      <c r="T91" s="63" t="s">
        <v>335</v>
      </c>
      <c r="U91" s="64" t="str">
        <f>C89</f>
        <v>ERZİNCAN GENÇLİK SPOR KULÜBÜ</v>
      </c>
      <c r="V91" s="65" t="str">
        <f>C91</f>
        <v>BYE</v>
      </c>
      <c r="W91" s="29">
        <f t="shared" si="89"/>
        <v>0</v>
      </c>
      <c r="X91" s="21">
        <f t="shared" si="90"/>
        <v>0</v>
      </c>
      <c r="Y91" s="294"/>
      <c r="AF91" s="117">
        <f t="shared" si="91"/>
        <v>0</v>
      </c>
      <c r="AG91" s="117">
        <f t="shared" si="92"/>
        <v>0</v>
      </c>
      <c r="AH91" s="117">
        <f t="shared" si="93"/>
        <v>0</v>
      </c>
      <c r="AI91" s="117">
        <f t="shared" si="94"/>
        <v>0</v>
      </c>
      <c r="AJ91" s="117">
        <f t="shared" si="95"/>
        <v>0</v>
      </c>
    </row>
    <row r="92" spans="2:36" ht="15">
      <c r="B92" s="102"/>
      <c r="C92" s="16"/>
      <c r="D92" s="17"/>
      <c r="E92" s="18"/>
      <c r="F92" s="19"/>
      <c r="G92" s="20"/>
      <c r="H92" s="20"/>
      <c r="I92" s="20"/>
      <c r="J92" s="20"/>
      <c r="K92" s="20"/>
      <c r="L92" s="20"/>
      <c r="M92" s="20"/>
      <c r="N92" s="20"/>
      <c r="O92" s="22"/>
      <c r="P92" s="32"/>
      <c r="Q92" s="24"/>
      <c r="R92" s="19"/>
      <c r="S92" s="25"/>
      <c r="T92" s="63" t="s">
        <v>330</v>
      </c>
      <c r="U92" s="64" t="str">
        <f>C88</f>
        <v>CİMİN SİYAH İNCİ SPOR K.</v>
      </c>
      <c r="V92" s="65" t="str">
        <f>C89</f>
        <v>ERZİNCAN GENÇLİK SPOR KULÜBÜ</v>
      </c>
      <c r="W92" s="29">
        <f t="shared" si="89"/>
        <v>3</v>
      </c>
      <c r="X92" s="21">
        <f t="shared" si="90"/>
        <v>0</v>
      </c>
      <c r="Y92" s="294">
        <v>36</v>
      </c>
      <c r="Z92" s="295">
        <v>11</v>
      </c>
      <c r="AA92" s="295">
        <v>6</v>
      </c>
      <c r="AB92" s="295">
        <v>0</v>
      </c>
      <c r="AC92" s="295">
        <v>3</v>
      </c>
      <c r="AD92" s="295">
        <v>0</v>
      </c>
    </row>
    <row r="93" spans="2:36" ht="15.75" thickBot="1">
      <c r="B93" s="106"/>
      <c r="C93" s="66"/>
      <c r="D93" s="67"/>
      <c r="E93" s="68"/>
      <c r="F93" s="69"/>
      <c r="G93" s="70"/>
      <c r="H93" s="70"/>
      <c r="I93" s="70"/>
      <c r="J93" s="70"/>
      <c r="K93" s="70"/>
      <c r="L93" s="70"/>
      <c r="M93" s="70"/>
      <c r="N93" s="70"/>
      <c r="O93" s="71"/>
      <c r="P93" s="72"/>
      <c r="Q93" s="73"/>
      <c r="R93" s="69"/>
      <c r="S93" s="74"/>
      <c r="T93" s="75" t="s">
        <v>320</v>
      </c>
      <c r="U93" s="76" t="str">
        <f>C90</f>
        <v>MOLLAKÖY BLD. S.K. (ERZİNCAN)</v>
      </c>
      <c r="V93" s="77" t="str">
        <f>C91</f>
        <v>BYE</v>
      </c>
      <c r="W93" s="59">
        <f t="shared" si="89"/>
        <v>0</v>
      </c>
      <c r="X93" s="60">
        <f t="shared" si="90"/>
        <v>0</v>
      </c>
      <c r="Y93" s="294"/>
    </row>
    <row r="94" spans="2:36" ht="15" thickBot="1">
      <c r="E94" s="15">
        <f>E85+E84+E83+E82+E81+E80+G85+G84+G83+G82+G81+G80+I85+I84+I83+I82+I81+I80+K85+K84+K83+K82+K81+K80+M85+M84+M83+M82+M81+M80</f>
        <v>18</v>
      </c>
      <c r="H94" s="15">
        <f>F85+F84+F83+F82+F81+F80+H85+H84+H83+H82+H81+H80+J85+J84+J83+J82+J81+J80+L85+L84+L83+L82+L81+L80+N85+N84+N83+N82+N81+N80</f>
        <v>18</v>
      </c>
      <c r="O94" s="15">
        <f>SUM(O80:O85)</f>
        <v>0</v>
      </c>
      <c r="Q94" s="15">
        <f>SUM(Q80:Q85)</f>
        <v>128</v>
      </c>
      <c r="R94" s="15">
        <f>SUM(R80:R85)</f>
        <v>128</v>
      </c>
      <c r="S94" s="15">
        <f>SUM(S80:S85)</f>
        <v>0</v>
      </c>
    </row>
    <row r="95" spans="2:36" ht="63" customHeight="1" thickTop="1">
      <c r="B95" s="179" t="s">
        <v>985</v>
      </c>
      <c r="C95" s="8" t="s">
        <v>339</v>
      </c>
      <c r="D95" s="9" t="s">
        <v>307</v>
      </c>
      <c r="E95" s="10" t="s">
        <v>308</v>
      </c>
      <c r="F95" s="11" t="s">
        <v>309</v>
      </c>
      <c r="G95" s="10" t="s">
        <v>308</v>
      </c>
      <c r="H95" s="11" t="s">
        <v>309</v>
      </c>
      <c r="I95" s="10" t="s">
        <v>308</v>
      </c>
      <c r="J95" s="11" t="s">
        <v>309</v>
      </c>
      <c r="K95" s="10" t="s">
        <v>308</v>
      </c>
      <c r="L95" s="11" t="s">
        <v>309</v>
      </c>
      <c r="M95" s="10" t="s">
        <v>308</v>
      </c>
      <c r="N95" s="11" t="s">
        <v>309</v>
      </c>
      <c r="O95" s="62" t="s">
        <v>310</v>
      </c>
      <c r="P95" s="12" t="s">
        <v>311</v>
      </c>
      <c r="Q95" s="10" t="s">
        <v>312</v>
      </c>
      <c r="R95" s="11" t="s">
        <v>313</v>
      </c>
      <c r="S95" s="13" t="s">
        <v>314</v>
      </c>
      <c r="T95" s="14" t="s">
        <v>315</v>
      </c>
      <c r="U95" s="464" t="s">
        <v>316</v>
      </c>
      <c r="V95" s="465"/>
      <c r="W95" s="466" t="s">
        <v>317</v>
      </c>
      <c r="X95" s="467"/>
      <c r="Y95" s="297" t="s">
        <v>333</v>
      </c>
      <c r="Z95" s="298" t="s">
        <v>333</v>
      </c>
      <c r="AA95" s="298" t="s">
        <v>334</v>
      </c>
      <c r="AB95" s="298" t="s">
        <v>334</v>
      </c>
    </row>
    <row r="96" spans="2:36" ht="12.75" customHeight="1">
      <c r="B96" s="102">
        <v>1</v>
      </c>
      <c r="C96" s="16" t="s">
        <v>375</v>
      </c>
      <c r="D96" s="17">
        <f>SUM(AF96:AJ96)</f>
        <v>0</v>
      </c>
      <c r="E96" s="18">
        <f>AA96</f>
        <v>0</v>
      </c>
      <c r="F96" s="19">
        <f>AB96</f>
        <v>6</v>
      </c>
      <c r="G96" s="20">
        <f>AA98</f>
        <v>0</v>
      </c>
      <c r="H96" s="20">
        <f>AB98</f>
        <v>6</v>
      </c>
      <c r="I96" s="20">
        <f>AA100</f>
        <v>0</v>
      </c>
      <c r="J96" s="20">
        <f>AB100</f>
        <v>6</v>
      </c>
      <c r="K96" s="20"/>
      <c r="L96" s="20"/>
      <c r="M96" s="20"/>
      <c r="N96" s="20"/>
      <c r="O96" s="22">
        <f>E96+G96+I96-F96-H96-J96</f>
        <v>-18</v>
      </c>
      <c r="P96" s="23"/>
      <c r="Q96" s="24">
        <f>Y96+Y98+Y100</f>
        <v>0</v>
      </c>
      <c r="R96" s="19">
        <f>Z96+Z98+Z100</f>
        <v>108</v>
      </c>
      <c r="S96" s="25">
        <f>Q96-R96</f>
        <v>-108</v>
      </c>
      <c r="T96" s="63" t="s">
        <v>324</v>
      </c>
      <c r="U96" s="64" t="str">
        <f>C96</f>
        <v>ERZİNCAN GENÇLER BİRLİĞİ G.S.K</v>
      </c>
      <c r="V96" s="65" t="str">
        <f>C99</f>
        <v>ÜZÜMLÜ BELEDİYE S.K.(ERZİNCAN)</v>
      </c>
      <c r="W96" s="29">
        <f>AC96</f>
        <v>0</v>
      </c>
      <c r="X96" s="21">
        <f>AD96</f>
        <v>3</v>
      </c>
      <c r="Y96" s="294">
        <v>0</v>
      </c>
      <c r="Z96" s="295">
        <v>36</v>
      </c>
      <c r="AA96" s="295">
        <v>0</v>
      </c>
      <c r="AB96" s="295">
        <v>6</v>
      </c>
      <c r="AC96" s="295">
        <v>0</v>
      </c>
      <c r="AD96" s="295">
        <v>3</v>
      </c>
      <c r="AF96" s="117">
        <f>IF(E96&gt;F96,1,0)</f>
        <v>0</v>
      </c>
      <c r="AG96" s="117">
        <f>IF(G96&gt;H96,1,0)</f>
        <v>0</v>
      </c>
      <c r="AH96" s="117">
        <f>IF(I96&gt;J96,1,0)</f>
        <v>0</v>
      </c>
      <c r="AI96" s="117">
        <f>IF(K96&gt;L96,1,0)</f>
        <v>0</v>
      </c>
      <c r="AJ96" s="117">
        <f>IF(M96&gt;N96,1,0)</f>
        <v>0</v>
      </c>
    </row>
    <row r="97" spans="2:36" ht="15">
      <c r="B97" s="102">
        <v>2</v>
      </c>
      <c r="C97" s="16" t="s">
        <v>9</v>
      </c>
      <c r="D97" s="17">
        <f t="shared" ref="D97:D99" si="96">SUM(AF97:AJ97)</f>
        <v>3</v>
      </c>
      <c r="E97" s="18">
        <f>AA97</f>
        <v>6</v>
      </c>
      <c r="F97" s="19">
        <f>AB97</f>
        <v>0</v>
      </c>
      <c r="G97" s="20">
        <f>AA99</f>
        <v>6</v>
      </c>
      <c r="H97" s="20">
        <f>AB99</f>
        <v>0</v>
      </c>
      <c r="I97" s="20">
        <f>AB100</f>
        <v>6</v>
      </c>
      <c r="J97" s="20">
        <f>AA100</f>
        <v>0</v>
      </c>
      <c r="K97" s="20"/>
      <c r="L97" s="20"/>
      <c r="M97" s="20"/>
      <c r="N97" s="20"/>
      <c r="O97" s="22">
        <f t="shared" ref="O97:O99" si="97">E97+G97+I97-F97-H97-J97</f>
        <v>18</v>
      </c>
      <c r="P97" s="23"/>
      <c r="Q97" s="24">
        <f>Y97+Y99+Z100</f>
        <v>108</v>
      </c>
      <c r="R97" s="19">
        <f>Z97+Z99+Y100</f>
        <v>2</v>
      </c>
      <c r="S97" s="25">
        <f t="shared" ref="S97:S99" si="98">Q97-R97</f>
        <v>106</v>
      </c>
      <c r="T97" s="63" t="s">
        <v>323</v>
      </c>
      <c r="U97" s="64" t="str">
        <f>C97</f>
        <v>ERZİNCAN TENİS KULÜBÜ</v>
      </c>
      <c r="V97" s="65" t="str">
        <f>C98</f>
        <v>ERZİNCAN YURDUM GENÇLİK SPOR</v>
      </c>
      <c r="W97" s="29">
        <f t="shared" ref="W97:W101" si="99">AC97</f>
        <v>3</v>
      </c>
      <c r="X97" s="21">
        <f t="shared" ref="X97:X101" si="100">AD97</f>
        <v>0</v>
      </c>
      <c r="Y97" s="294">
        <v>36</v>
      </c>
      <c r="Z97" s="295">
        <v>0</v>
      </c>
      <c r="AA97" s="295">
        <v>6</v>
      </c>
      <c r="AB97" s="295">
        <v>0</v>
      </c>
      <c r="AC97" s="295">
        <v>3</v>
      </c>
      <c r="AD97" s="295">
        <v>0</v>
      </c>
      <c r="AF97" s="117">
        <f t="shared" ref="AF97:AF99" si="101">IF(E97&gt;F97,1,0)</f>
        <v>1</v>
      </c>
      <c r="AG97" s="117">
        <f t="shared" ref="AG97:AG99" si="102">IF(G97&gt;H97,1,0)</f>
        <v>1</v>
      </c>
      <c r="AH97" s="117">
        <f t="shared" ref="AH97:AH99" si="103">IF(I97&gt;J97,1,0)</f>
        <v>1</v>
      </c>
      <c r="AI97" s="117">
        <f t="shared" ref="AI97:AI99" si="104">IF(K97&gt;L97,1,0)</f>
        <v>0</v>
      </c>
      <c r="AJ97" s="117">
        <f t="shared" ref="AJ97:AJ99" si="105">IF(M97&gt;N97,1,0)</f>
        <v>0</v>
      </c>
    </row>
    <row r="98" spans="2:36" ht="15">
      <c r="B98" s="102">
        <v>3</v>
      </c>
      <c r="C98" s="16" t="s">
        <v>376</v>
      </c>
      <c r="D98" s="17">
        <f t="shared" si="96"/>
        <v>1</v>
      </c>
      <c r="E98" s="18">
        <f>AB97</f>
        <v>0</v>
      </c>
      <c r="F98" s="19">
        <f>AA97</f>
        <v>6</v>
      </c>
      <c r="G98" s="20">
        <f>AB98</f>
        <v>6</v>
      </c>
      <c r="H98" s="20">
        <f>AA98</f>
        <v>0</v>
      </c>
      <c r="I98" s="20">
        <f>AA101</f>
        <v>0</v>
      </c>
      <c r="J98" s="20">
        <f>AB101</f>
        <v>6</v>
      </c>
      <c r="K98" s="20"/>
      <c r="L98" s="20"/>
      <c r="M98" s="20"/>
      <c r="N98" s="20"/>
      <c r="O98" s="22">
        <f t="shared" si="97"/>
        <v>-6</v>
      </c>
      <c r="P98" s="23"/>
      <c r="Q98" s="24">
        <f>Z97+Z98+Y101</f>
        <v>55</v>
      </c>
      <c r="R98" s="19">
        <f>Y97+Y98+Z101</f>
        <v>72</v>
      </c>
      <c r="S98" s="25">
        <f t="shared" si="98"/>
        <v>-17</v>
      </c>
      <c r="T98" s="63" t="s">
        <v>327</v>
      </c>
      <c r="U98" s="64" t="str">
        <f>C96</f>
        <v>ERZİNCAN GENÇLER BİRLİĞİ G.S.K</v>
      </c>
      <c r="V98" s="65" t="str">
        <f>C98</f>
        <v>ERZİNCAN YURDUM GENÇLİK SPOR</v>
      </c>
      <c r="W98" s="29">
        <f t="shared" si="99"/>
        <v>0</v>
      </c>
      <c r="X98" s="21">
        <f t="shared" si="100"/>
        <v>3</v>
      </c>
      <c r="Y98" s="294">
        <v>0</v>
      </c>
      <c r="Z98" s="295">
        <v>36</v>
      </c>
      <c r="AA98" s="295">
        <v>0</v>
      </c>
      <c r="AB98" s="295">
        <v>6</v>
      </c>
      <c r="AC98" s="295">
        <v>0</v>
      </c>
      <c r="AD98" s="295">
        <v>3</v>
      </c>
      <c r="AF98" s="117">
        <f t="shared" si="101"/>
        <v>0</v>
      </c>
      <c r="AG98" s="117">
        <f t="shared" si="102"/>
        <v>1</v>
      </c>
      <c r="AH98" s="117">
        <f t="shared" si="103"/>
        <v>0</v>
      </c>
      <c r="AI98" s="117">
        <f t="shared" si="104"/>
        <v>0</v>
      </c>
      <c r="AJ98" s="117">
        <f t="shared" si="105"/>
        <v>0</v>
      </c>
    </row>
    <row r="99" spans="2:36" ht="15">
      <c r="B99" s="102">
        <v>4</v>
      </c>
      <c r="C99" s="16" t="s">
        <v>378</v>
      </c>
      <c r="D99" s="17">
        <f t="shared" si="96"/>
        <v>2</v>
      </c>
      <c r="E99" s="18">
        <f>AB96</f>
        <v>6</v>
      </c>
      <c r="F99" s="19">
        <f>AA96</f>
        <v>0</v>
      </c>
      <c r="G99" s="20">
        <f>AB99</f>
        <v>0</v>
      </c>
      <c r="H99" s="20">
        <f>AA99</f>
        <v>6</v>
      </c>
      <c r="I99" s="20">
        <f>AB101</f>
        <v>6</v>
      </c>
      <c r="J99" s="20">
        <f>AA101</f>
        <v>0</v>
      </c>
      <c r="K99" s="20"/>
      <c r="L99" s="20"/>
      <c r="M99" s="20"/>
      <c r="N99" s="20"/>
      <c r="O99" s="22">
        <f t="shared" si="97"/>
        <v>6</v>
      </c>
      <c r="P99" s="23"/>
      <c r="Q99" s="24">
        <f>Z96+Z99+Z101</f>
        <v>74</v>
      </c>
      <c r="R99" s="19">
        <f>Y96+Y99+Y101</f>
        <v>55</v>
      </c>
      <c r="S99" s="25">
        <f t="shared" si="98"/>
        <v>19</v>
      </c>
      <c r="T99" s="63" t="s">
        <v>335</v>
      </c>
      <c r="U99" s="64" t="str">
        <f>C97</f>
        <v>ERZİNCAN TENİS KULÜBÜ</v>
      </c>
      <c r="V99" s="65" t="str">
        <f>C99</f>
        <v>ÜZÜMLÜ BELEDİYE S.K.(ERZİNCAN)</v>
      </c>
      <c r="W99" s="29">
        <f t="shared" si="99"/>
        <v>3</v>
      </c>
      <c r="X99" s="21">
        <f t="shared" si="100"/>
        <v>0</v>
      </c>
      <c r="Y99" s="294">
        <v>36</v>
      </c>
      <c r="Z99" s="295">
        <v>2</v>
      </c>
      <c r="AA99" s="295">
        <v>6</v>
      </c>
      <c r="AB99" s="295">
        <v>0</v>
      </c>
      <c r="AC99" s="295">
        <v>3</v>
      </c>
      <c r="AD99" s="295">
        <v>0</v>
      </c>
      <c r="AF99" s="117">
        <f t="shared" si="101"/>
        <v>1</v>
      </c>
      <c r="AG99" s="117">
        <f t="shared" si="102"/>
        <v>0</v>
      </c>
      <c r="AH99" s="117">
        <f t="shared" si="103"/>
        <v>1</v>
      </c>
      <c r="AI99" s="117">
        <f t="shared" si="104"/>
        <v>0</v>
      </c>
      <c r="AJ99" s="117">
        <f t="shared" si="105"/>
        <v>0</v>
      </c>
    </row>
    <row r="100" spans="2:36" ht="15">
      <c r="B100" s="102"/>
      <c r="C100" s="16"/>
      <c r="D100" s="17"/>
      <c r="E100" s="18"/>
      <c r="F100" s="19"/>
      <c r="G100" s="20"/>
      <c r="H100" s="20"/>
      <c r="I100" s="20"/>
      <c r="J100" s="20"/>
      <c r="K100" s="20"/>
      <c r="L100" s="20"/>
      <c r="M100" s="20"/>
      <c r="N100" s="20"/>
      <c r="O100" s="22"/>
      <c r="P100" s="32"/>
      <c r="Q100" s="24"/>
      <c r="R100" s="19"/>
      <c r="S100" s="25"/>
      <c r="T100" s="63" t="s">
        <v>330</v>
      </c>
      <c r="U100" s="64" t="str">
        <f>C96</f>
        <v>ERZİNCAN GENÇLER BİRLİĞİ G.S.K</v>
      </c>
      <c r="V100" s="65" t="str">
        <f>C97</f>
        <v>ERZİNCAN TENİS KULÜBÜ</v>
      </c>
      <c r="W100" s="29">
        <f t="shared" si="99"/>
        <v>0</v>
      </c>
      <c r="X100" s="21">
        <f t="shared" si="100"/>
        <v>3</v>
      </c>
      <c r="Y100" s="294">
        <v>0</v>
      </c>
      <c r="Z100" s="295">
        <v>36</v>
      </c>
      <c r="AA100" s="295">
        <v>0</v>
      </c>
      <c r="AB100" s="295">
        <v>6</v>
      </c>
      <c r="AC100" s="295">
        <v>0</v>
      </c>
      <c r="AD100" s="295">
        <v>3</v>
      </c>
    </row>
    <row r="101" spans="2:36" ht="15.75" thickBot="1">
      <c r="B101" s="106"/>
      <c r="C101" s="66"/>
      <c r="D101" s="67"/>
      <c r="E101" s="68"/>
      <c r="F101" s="69"/>
      <c r="G101" s="70"/>
      <c r="H101" s="70"/>
      <c r="I101" s="70"/>
      <c r="J101" s="70"/>
      <c r="K101" s="70"/>
      <c r="L101" s="70"/>
      <c r="M101" s="70"/>
      <c r="N101" s="70"/>
      <c r="O101" s="71"/>
      <c r="P101" s="72"/>
      <c r="Q101" s="73"/>
      <c r="R101" s="69"/>
      <c r="S101" s="74"/>
      <c r="T101" s="75" t="s">
        <v>320</v>
      </c>
      <c r="U101" s="76" t="str">
        <f>C98</f>
        <v>ERZİNCAN YURDUM GENÇLİK SPOR</v>
      </c>
      <c r="V101" s="77" t="str">
        <f>C99</f>
        <v>ÜZÜMLÜ BELEDİYE S.K.(ERZİNCAN)</v>
      </c>
      <c r="W101" s="59">
        <f t="shared" si="99"/>
        <v>0</v>
      </c>
      <c r="X101" s="60">
        <f t="shared" si="100"/>
        <v>3</v>
      </c>
      <c r="Y101" s="294">
        <v>19</v>
      </c>
      <c r="Z101" s="295">
        <v>36</v>
      </c>
      <c r="AA101" s="295">
        <v>0</v>
      </c>
      <c r="AB101" s="295">
        <v>6</v>
      </c>
      <c r="AC101" s="295">
        <v>0</v>
      </c>
      <c r="AD101" s="295">
        <v>3</v>
      </c>
    </row>
    <row r="102" spans="2:36">
      <c r="E102" s="15">
        <f>E101+E100+E99+E98+E97+E96+G101+G100+G99+G98+G97+G96+I101+I100+I99+I98+I97+I96+K101+K100+K99+K98+K97+K96+M101+M100+M99+M98+M97+M96</f>
        <v>36</v>
      </c>
      <c r="H102" s="15">
        <f>F101+F100+F99+F98+F97+F96+H101+H100+H99+H98+H97+H96+J101+J100+J99+J98+J97+J96+L101+L100+L99+L98+L97+L96+N101+N100+N99+N98+N97+N96</f>
        <v>36</v>
      </c>
      <c r="O102" s="15">
        <f>SUM(O96:O101)</f>
        <v>0</v>
      </c>
      <c r="Q102" s="15">
        <f>SUM(Q96:Q101)</f>
        <v>237</v>
      </c>
      <c r="R102" s="15">
        <f>SUM(R96:R101)</f>
        <v>237</v>
      </c>
      <c r="S102" s="15">
        <f>SUM(S96:S101)</f>
        <v>0</v>
      </c>
    </row>
    <row r="103" spans="2:36" ht="15" thickBot="1">
      <c r="Y103" s="294"/>
    </row>
    <row r="104" spans="2:36" ht="15.75" thickBot="1">
      <c r="B104" s="337"/>
      <c r="C104" s="338" t="s">
        <v>1031</v>
      </c>
      <c r="D104" s="332"/>
      <c r="E104" s="332"/>
      <c r="F104" s="332"/>
      <c r="G104" s="332"/>
      <c r="H104" s="332"/>
      <c r="I104" s="332"/>
      <c r="J104" s="332"/>
      <c r="K104" s="332"/>
      <c r="L104" s="332"/>
      <c r="M104" s="332"/>
      <c r="N104" s="332"/>
      <c r="O104" s="332"/>
      <c r="P104" s="332"/>
      <c r="Q104" s="332"/>
      <c r="R104" s="332"/>
      <c r="S104" s="332"/>
      <c r="T104" s="332"/>
      <c r="U104" s="347" t="s">
        <v>374</v>
      </c>
      <c r="V104" s="346" t="s">
        <v>9</v>
      </c>
      <c r="W104" s="343">
        <f t="shared" ref="W104" si="106">AC104</f>
        <v>0</v>
      </c>
      <c r="X104" s="344">
        <f t="shared" ref="X104" si="107">AD104</f>
        <v>3</v>
      </c>
      <c r="Y104" s="294">
        <v>0</v>
      </c>
      <c r="Z104" s="295">
        <v>36</v>
      </c>
      <c r="AA104" s="295">
        <v>0</v>
      </c>
      <c r="AB104" s="295">
        <v>6</v>
      </c>
      <c r="AC104" s="295">
        <v>0</v>
      </c>
      <c r="AD104" s="295">
        <v>3</v>
      </c>
    </row>
    <row r="105" spans="2:36" ht="15" thickBot="1">
      <c r="Y105" s="294"/>
    </row>
    <row r="106" spans="2:36" ht="79.349999999999994" customHeight="1" thickTop="1">
      <c r="B106" s="183" t="s">
        <v>41</v>
      </c>
      <c r="C106" s="8" t="s">
        <v>338</v>
      </c>
      <c r="D106" s="9" t="s">
        <v>307</v>
      </c>
      <c r="E106" s="10" t="s">
        <v>308</v>
      </c>
      <c r="F106" s="11" t="s">
        <v>309</v>
      </c>
      <c r="G106" s="10" t="s">
        <v>308</v>
      </c>
      <c r="H106" s="11" t="s">
        <v>309</v>
      </c>
      <c r="I106" s="10" t="s">
        <v>308</v>
      </c>
      <c r="J106" s="11" t="s">
        <v>309</v>
      </c>
      <c r="K106" s="10" t="s">
        <v>308</v>
      </c>
      <c r="L106" s="11" t="s">
        <v>309</v>
      </c>
      <c r="M106" s="10" t="s">
        <v>308</v>
      </c>
      <c r="N106" s="11" t="s">
        <v>309</v>
      </c>
      <c r="O106" s="62" t="s">
        <v>310</v>
      </c>
      <c r="P106" s="12" t="s">
        <v>311</v>
      </c>
      <c r="Q106" s="10" t="s">
        <v>312</v>
      </c>
      <c r="R106" s="11" t="s">
        <v>313</v>
      </c>
      <c r="S106" s="13" t="s">
        <v>314</v>
      </c>
      <c r="T106" s="14" t="s">
        <v>315</v>
      </c>
      <c r="U106" s="464" t="s">
        <v>316</v>
      </c>
      <c r="V106" s="465"/>
      <c r="W106" s="466" t="s">
        <v>317</v>
      </c>
      <c r="X106" s="467"/>
      <c r="Y106" s="297" t="s">
        <v>333</v>
      </c>
      <c r="Z106" s="298" t="s">
        <v>333</v>
      </c>
      <c r="AA106" s="298" t="s">
        <v>334</v>
      </c>
      <c r="AB106" s="298" t="s">
        <v>334</v>
      </c>
    </row>
    <row r="107" spans="2:36" ht="12.75" customHeight="1">
      <c r="B107" s="102">
        <v>1</v>
      </c>
      <c r="C107" s="16" t="s">
        <v>10</v>
      </c>
      <c r="D107" s="17">
        <f>SUM(AF107:AJ107)</f>
        <v>2</v>
      </c>
      <c r="E107" s="18">
        <f>AA107</f>
        <v>0</v>
      </c>
      <c r="F107" s="19">
        <f>AB107</f>
        <v>0</v>
      </c>
      <c r="G107" s="20">
        <f>AA109</f>
        <v>6</v>
      </c>
      <c r="H107" s="20">
        <f>AB109</f>
        <v>0</v>
      </c>
      <c r="I107" s="20">
        <f>AA111</f>
        <v>6</v>
      </c>
      <c r="J107" s="20">
        <f>AB111</f>
        <v>0</v>
      </c>
      <c r="K107" s="20"/>
      <c r="L107" s="20"/>
      <c r="M107" s="20"/>
      <c r="N107" s="20"/>
      <c r="O107" s="22">
        <f>E107+G107+I107-F107-H107-J107</f>
        <v>12</v>
      </c>
      <c r="P107" s="23"/>
      <c r="Q107" s="24">
        <f>Y107+Y109+Y111</f>
        <v>72</v>
      </c>
      <c r="R107" s="19">
        <f>Z107+Z109+Z111</f>
        <v>26</v>
      </c>
      <c r="S107" s="25">
        <f>Q107-R107</f>
        <v>46</v>
      </c>
      <c r="T107" s="63" t="s">
        <v>324</v>
      </c>
      <c r="U107" s="64" t="str">
        <f>C107</f>
        <v>ERZURUM GENÇLİK SPOR KULÜBÜ</v>
      </c>
      <c r="V107" s="65" t="str">
        <f>C110</f>
        <v>BYE</v>
      </c>
      <c r="W107" s="29">
        <f>AC107</f>
        <v>0</v>
      </c>
      <c r="X107" s="21">
        <f>AD107</f>
        <v>0</v>
      </c>
      <c r="Y107" s="294"/>
      <c r="AF107" s="117">
        <f>IF(E107&gt;F107,1,0)</f>
        <v>0</v>
      </c>
      <c r="AG107" s="117">
        <f>IF(G107&gt;H107,1,0)</f>
        <v>1</v>
      </c>
      <c r="AH107" s="117">
        <f>IF(I107&gt;J107,1,0)</f>
        <v>1</v>
      </c>
      <c r="AI107" s="117">
        <f>IF(K107&gt;L107,1,0)</f>
        <v>0</v>
      </c>
      <c r="AJ107" s="117">
        <f>IF(M107&gt;N107,1,0)</f>
        <v>0</v>
      </c>
    </row>
    <row r="108" spans="2:36" ht="15">
      <c r="B108" s="102">
        <v>2</v>
      </c>
      <c r="C108" s="16" t="s">
        <v>379</v>
      </c>
      <c r="D108" s="17">
        <f t="shared" ref="D108:D110" si="108">SUM(AF108:AJ108)</f>
        <v>0</v>
      </c>
      <c r="E108" s="18">
        <f>AA108</f>
        <v>0</v>
      </c>
      <c r="F108" s="19">
        <f>AB108</f>
        <v>6</v>
      </c>
      <c r="G108" s="20">
        <f>AA110</f>
        <v>0</v>
      </c>
      <c r="H108" s="20">
        <f>AB110</f>
        <v>0</v>
      </c>
      <c r="I108" s="20">
        <f>AB111</f>
        <v>0</v>
      </c>
      <c r="J108" s="20">
        <f>AA111</f>
        <v>6</v>
      </c>
      <c r="K108" s="20"/>
      <c r="L108" s="20"/>
      <c r="M108" s="20"/>
      <c r="N108" s="20"/>
      <c r="O108" s="22">
        <f t="shared" ref="O108:O110" si="109">E108+G108+I108-F108-H108-J108</f>
        <v>-12</v>
      </c>
      <c r="P108" s="23"/>
      <c r="Q108" s="24">
        <f>Y108+Y110+Z111</f>
        <v>31</v>
      </c>
      <c r="R108" s="19">
        <f>Z108+Z110+Y111</f>
        <v>72</v>
      </c>
      <c r="S108" s="25">
        <f t="shared" ref="S108:S110" si="110">Q108-R108</f>
        <v>-41</v>
      </c>
      <c r="T108" s="63" t="s">
        <v>323</v>
      </c>
      <c r="U108" s="64" t="str">
        <f>C108</f>
        <v>ERZURUM BÜYÜKŞEHİR SPOR K.</v>
      </c>
      <c r="V108" s="65" t="str">
        <f>C109</f>
        <v>ERZURUM EKSİ 25 GENÇLİK SPOR K.</v>
      </c>
      <c r="W108" s="29">
        <f t="shared" ref="W108:W112" si="111">AC108</f>
        <v>0</v>
      </c>
      <c r="X108" s="21">
        <f t="shared" ref="X108:X112" si="112">AD108</f>
        <v>3</v>
      </c>
      <c r="Y108" s="294">
        <v>14</v>
      </c>
      <c r="Z108" s="295">
        <v>36</v>
      </c>
      <c r="AA108" s="295">
        <v>0</v>
      </c>
      <c r="AB108" s="295">
        <v>6</v>
      </c>
      <c r="AC108" s="295">
        <v>0</v>
      </c>
      <c r="AD108" s="295">
        <v>3</v>
      </c>
      <c r="AF108" s="117">
        <f t="shared" ref="AF108:AF110" si="113">IF(E108&gt;F108,1,0)</f>
        <v>0</v>
      </c>
      <c r="AG108" s="117">
        <f t="shared" ref="AG108:AG110" si="114">IF(G108&gt;H108,1,0)</f>
        <v>0</v>
      </c>
      <c r="AH108" s="117">
        <f t="shared" ref="AH108:AH110" si="115">IF(I108&gt;J108,1,0)</f>
        <v>0</v>
      </c>
      <c r="AI108" s="117">
        <f t="shared" ref="AI108:AI110" si="116">IF(K108&gt;L108,1,0)</f>
        <v>0</v>
      </c>
      <c r="AJ108" s="117">
        <f t="shared" ref="AJ108:AJ110" si="117">IF(M108&gt;N108,1,0)</f>
        <v>0</v>
      </c>
    </row>
    <row r="109" spans="2:36" ht="15">
      <c r="B109" s="102">
        <v>3</v>
      </c>
      <c r="C109" s="16" t="s">
        <v>380</v>
      </c>
      <c r="D109" s="17">
        <f t="shared" si="108"/>
        <v>1</v>
      </c>
      <c r="E109" s="18">
        <f>AB108</f>
        <v>6</v>
      </c>
      <c r="F109" s="19">
        <f>AA108</f>
        <v>0</v>
      </c>
      <c r="G109" s="20">
        <f>AB109</f>
        <v>0</v>
      </c>
      <c r="H109" s="20">
        <f>AA109</f>
        <v>6</v>
      </c>
      <c r="I109" s="20">
        <f>AA112</f>
        <v>0</v>
      </c>
      <c r="J109" s="20">
        <f>AB112</f>
        <v>0</v>
      </c>
      <c r="K109" s="20"/>
      <c r="L109" s="20"/>
      <c r="M109" s="20"/>
      <c r="N109" s="20"/>
      <c r="O109" s="22">
        <f t="shared" si="109"/>
        <v>0</v>
      </c>
      <c r="P109" s="23"/>
      <c r="Q109" s="24">
        <f>Z108+Z109+Y112</f>
        <v>45</v>
      </c>
      <c r="R109" s="19">
        <f>Y108+Y109+Z112</f>
        <v>50</v>
      </c>
      <c r="S109" s="25">
        <f t="shared" si="110"/>
        <v>-5</v>
      </c>
      <c r="T109" s="63" t="s">
        <v>327</v>
      </c>
      <c r="U109" s="64" t="str">
        <f>C107</f>
        <v>ERZURUM GENÇLİK SPOR KULÜBÜ</v>
      </c>
      <c r="V109" s="65" t="str">
        <f>C109</f>
        <v>ERZURUM EKSİ 25 GENÇLİK SPOR K.</v>
      </c>
      <c r="W109" s="29">
        <f t="shared" si="111"/>
        <v>3</v>
      </c>
      <c r="X109" s="21">
        <f t="shared" si="112"/>
        <v>0</v>
      </c>
      <c r="Y109" s="294">
        <v>36</v>
      </c>
      <c r="Z109" s="295">
        <v>9</v>
      </c>
      <c r="AA109" s="295">
        <v>6</v>
      </c>
      <c r="AB109" s="295">
        <v>0</v>
      </c>
      <c r="AC109" s="295">
        <v>3</v>
      </c>
      <c r="AD109" s="295">
        <v>0</v>
      </c>
      <c r="AF109" s="117">
        <f t="shared" si="113"/>
        <v>1</v>
      </c>
      <c r="AG109" s="117">
        <f t="shared" si="114"/>
        <v>0</v>
      </c>
      <c r="AH109" s="117">
        <f t="shared" si="115"/>
        <v>0</v>
      </c>
      <c r="AI109" s="117">
        <f t="shared" si="116"/>
        <v>0</v>
      </c>
      <c r="AJ109" s="117">
        <f t="shared" si="117"/>
        <v>0</v>
      </c>
    </row>
    <row r="110" spans="2:36" ht="15">
      <c r="B110" s="102">
        <v>4</v>
      </c>
      <c r="C110" s="16" t="s">
        <v>336</v>
      </c>
      <c r="D110" s="17">
        <f t="shared" si="108"/>
        <v>0</v>
      </c>
      <c r="E110" s="18">
        <f>AB107</f>
        <v>0</v>
      </c>
      <c r="F110" s="19">
        <f>AA107</f>
        <v>0</v>
      </c>
      <c r="G110" s="20">
        <f>AB110</f>
        <v>0</v>
      </c>
      <c r="H110" s="20">
        <f>AA110</f>
        <v>0</v>
      </c>
      <c r="I110" s="20">
        <f>AB112</f>
        <v>0</v>
      </c>
      <c r="J110" s="20">
        <f>AA112</f>
        <v>0</v>
      </c>
      <c r="K110" s="20"/>
      <c r="L110" s="20"/>
      <c r="M110" s="20"/>
      <c r="N110" s="20"/>
      <c r="O110" s="22">
        <f t="shared" si="109"/>
        <v>0</v>
      </c>
      <c r="P110" s="23"/>
      <c r="Q110" s="24">
        <f>Z107+Z110+Z112</f>
        <v>0</v>
      </c>
      <c r="R110" s="19">
        <f>Y107+Y110+Y112</f>
        <v>0</v>
      </c>
      <c r="S110" s="25">
        <f t="shared" si="110"/>
        <v>0</v>
      </c>
      <c r="T110" s="63" t="s">
        <v>335</v>
      </c>
      <c r="U110" s="64" t="str">
        <f>C108</f>
        <v>ERZURUM BÜYÜKŞEHİR SPOR K.</v>
      </c>
      <c r="V110" s="65" t="str">
        <f>C110</f>
        <v>BYE</v>
      </c>
      <c r="W110" s="29">
        <f t="shared" si="111"/>
        <v>0</v>
      </c>
      <c r="X110" s="21">
        <f t="shared" si="112"/>
        <v>0</v>
      </c>
      <c r="Y110" s="294"/>
      <c r="AF110" s="117">
        <f t="shared" si="113"/>
        <v>0</v>
      </c>
      <c r="AG110" s="117">
        <f t="shared" si="114"/>
        <v>0</v>
      </c>
      <c r="AH110" s="117">
        <f t="shared" si="115"/>
        <v>0</v>
      </c>
      <c r="AI110" s="117">
        <f t="shared" si="116"/>
        <v>0</v>
      </c>
      <c r="AJ110" s="117">
        <f t="shared" si="117"/>
        <v>0</v>
      </c>
    </row>
    <row r="111" spans="2:36" ht="15">
      <c r="B111" s="102"/>
      <c r="C111" s="16"/>
      <c r="D111" s="17"/>
      <c r="E111" s="18"/>
      <c r="F111" s="19"/>
      <c r="G111" s="20"/>
      <c r="H111" s="20"/>
      <c r="I111" s="20"/>
      <c r="J111" s="20"/>
      <c r="K111" s="20"/>
      <c r="L111" s="20"/>
      <c r="M111" s="20"/>
      <c r="N111" s="20"/>
      <c r="O111" s="22"/>
      <c r="P111" s="32"/>
      <c r="Q111" s="24"/>
      <c r="R111" s="19"/>
      <c r="S111" s="25"/>
      <c r="T111" s="63" t="s">
        <v>330</v>
      </c>
      <c r="U111" s="64" t="str">
        <f>C107</f>
        <v>ERZURUM GENÇLİK SPOR KULÜBÜ</v>
      </c>
      <c r="V111" s="65" t="str">
        <f>C108</f>
        <v>ERZURUM BÜYÜKŞEHİR SPOR K.</v>
      </c>
      <c r="W111" s="29">
        <f t="shared" si="111"/>
        <v>3</v>
      </c>
      <c r="X111" s="21">
        <f t="shared" si="112"/>
        <v>0</v>
      </c>
      <c r="Y111" s="294">
        <v>36</v>
      </c>
      <c r="Z111" s="295">
        <v>17</v>
      </c>
      <c r="AA111" s="295">
        <v>6</v>
      </c>
      <c r="AB111" s="295">
        <v>0</v>
      </c>
      <c r="AC111" s="295">
        <v>3</v>
      </c>
      <c r="AD111" s="295">
        <v>0</v>
      </c>
    </row>
    <row r="112" spans="2:36" ht="15.75" thickBot="1">
      <c r="B112" s="106"/>
      <c r="C112" s="66"/>
      <c r="D112" s="67"/>
      <c r="E112" s="68"/>
      <c r="F112" s="69"/>
      <c r="G112" s="70"/>
      <c r="H112" s="70"/>
      <c r="I112" s="70"/>
      <c r="J112" s="70"/>
      <c r="K112" s="70"/>
      <c r="L112" s="70"/>
      <c r="M112" s="70"/>
      <c r="N112" s="70"/>
      <c r="O112" s="71"/>
      <c r="P112" s="72"/>
      <c r="Q112" s="73"/>
      <c r="R112" s="69"/>
      <c r="S112" s="74"/>
      <c r="T112" s="75" t="s">
        <v>320</v>
      </c>
      <c r="U112" s="76" t="str">
        <f>C109</f>
        <v>ERZURUM EKSİ 25 GENÇLİK SPOR K.</v>
      </c>
      <c r="V112" s="77" t="str">
        <f>C110</f>
        <v>BYE</v>
      </c>
      <c r="W112" s="59">
        <f t="shared" si="111"/>
        <v>0</v>
      </c>
      <c r="X112" s="60">
        <f t="shared" si="112"/>
        <v>0</v>
      </c>
      <c r="Y112" s="294"/>
    </row>
    <row r="113" spans="2:36" ht="15" thickBot="1"/>
    <row r="114" spans="2:36" ht="78" customHeight="1" thickTop="1">
      <c r="B114" s="183" t="s">
        <v>353</v>
      </c>
      <c r="C114" s="8" t="s">
        <v>339</v>
      </c>
      <c r="D114" s="9" t="s">
        <v>307</v>
      </c>
      <c r="E114" s="10" t="s">
        <v>308</v>
      </c>
      <c r="F114" s="11" t="s">
        <v>309</v>
      </c>
      <c r="G114" s="10" t="s">
        <v>308</v>
      </c>
      <c r="H114" s="11" t="s">
        <v>309</v>
      </c>
      <c r="I114" s="10" t="s">
        <v>308</v>
      </c>
      <c r="J114" s="11" t="s">
        <v>309</v>
      </c>
      <c r="K114" s="10" t="s">
        <v>308</v>
      </c>
      <c r="L114" s="11" t="s">
        <v>309</v>
      </c>
      <c r="M114" s="10" t="s">
        <v>308</v>
      </c>
      <c r="N114" s="11" t="s">
        <v>309</v>
      </c>
      <c r="O114" s="62" t="s">
        <v>310</v>
      </c>
      <c r="P114" s="12" t="s">
        <v>311</v>
      </c>
      <c r="Q114" s="10" t="s">
        <v>312</v>
      </c>
      <c r="R114" s="11" t="s">
        <v>313</v>
      </c>
      <c r="S114" s="13" t="s">
        <v>314</v>
      </c>
      <c r="T114" s="14" t="s">
        <v>315</v>
      </c>
      <c r="U114" s="464" t="s">
        <v>316</v>
      </c>
      <c r="V114" s="465"/>
      <c r="W114" s="466" t="s">
        <v>317</v>
      </c>
      <c r="X114" s="467"/>
      <c r="Y114" s="297" t="s">
        <v>333</v>
      </c>
      <c r="Z114" s="298" t="s">
        <v>333</v>
      </c>
      <c r="AA114" s="298" t="s">
        <v>334</v>
      </c>
      <c r="AB114" s="298" t="s">
        <v>334</v>
      </c>
    </row>
    <row r="115" spans="2:36" ht="12.75" customHeight="1">
      <c r="B115" s="102">
        <v>1</v>
      </c>
      <c r="C115" s="16" t="s">
        <v>382</v>
      </c>
      <c r="D115" s="17">
        <f>SUM(AF115:AJ115)</f>
        <v>3</v>
      </c>
      <c r="E115" s="18">
        <f>AA115</f>
        <v>6</v>
      </c>
      <c r="F115" s="19">
        <f>AB115</f>
        <v>1</v>
      </c>
      <c r="G115" s="20">
        <f>AA117</f>
        <v>6</v>
      </c>
      <c r="H115" s="20">
        <f>AB117</f>
        <v>0</v>
      </c>
      <c r="I115" s="20">
        <f>AA119</f>
        <v>6</v>
      </c>
      <c r="J115" s="20">
        <f>AB119</f>
        <v>0</v>
      </c>
      <c r="K115" s="20"/>
      <c r="L115" s="20"/>
      <c r="M115" s="20"/>
      <c r="N115" s="20"/>
      <c r="O115" s="22">
        <f>E115+G115+I115-F115-H115-J115</f>
        <v>17</v>
      </c>
      <c r="P115" s="23"/>
      <c r="Q115" s="24">
        <f>Y115+Y117+Y119</f>
        <v>107</v>
      </c>
      <c r="R115" s="19">
        <f>Z115+Z117+Z119</f>
        <v>38</v>
      </c>
      <c r="S115" s="25">
        <f>Q115-R115</f>
        <v>69</v>
      </c>
      <c r="T115" s="63" t="s">
        <v>324</v>
      </c>
      <c r="U115" s="64" t="str">
        <f>C115</f>
        <v>TOZOĞLU TENİS KULÜBÜ</v>
      </c>
      <c r="V115" s="65" t="str">
        <f>C118</f>
        <v>ERZURUM ATLETİKO S.F. SPOR K.</v>
      </c>
      <c r="W115" s="29">
        <f>AC115</f>
        <v>3</v>
      </c>
      <c r="X115" s="21">
        <f>AD115</f>
        <v>0</v>
      </c>
      <c r="Y115" s="294">
        <v>35</v>
      </c>
      <c r="Z115" s="295">
        <v>19</v>
      </c>
      <c r="AA115" s="295">
        <v>6</v>
      </c>
      <c r="AB115" s="295">
        <v>1</v>
      </c>
      <c r="AC115" s="295">
        <v>3</v>
      </c>
      <c r="AD115" s="295">
        <v>0</v>
      </c>
      <c r="AF115" s="117">
        <f>IF(E115&gt;F115,1,0)</f>
        <v>1</v>
      </c>
      <c r="AG115" s="117">
        <f>IF(G115&gt;H115,1,0)</f>
        <v>1</v>
      </c>
      <c r="AH115" s="117">
        <f>IF(I115&gt;J115,1,0)</f>
        <v>1</v>
      </c>
      <c r="AI115" s="117">
        <f>IF(K115&gt;L115,1,0)</f>
        <v>0</v>
      </c>
      <c r="AJ115" s="117">
        <f>IF(M115&gt;N115,1,0)</f>
        <v>0</v>
      </c>
    </row>
    <row r="116" spans="2:36" ht="15">
      <c r="B116" s="102">
        <v>2</v>
      </c>
      <c r="C116" s="16" t="s">
        <v>139</v>
      </c>
      <c r="D116" s="17">
        <f t="shared" ref="D116:D118" si="118">SUM(AF116:AJ116)</f>
        <v>1</v>
      </c>
      <c r="E116" s="18">
        <f>AA116</f>
        <v>6</v>
      </c>
      <c r="F116" s="19">
        <f>AB116</f>
        <v>0</v>
      </c>
      <c r="G116" s="20">
        <f>AA118</f>
        <v>2</v>
      </c>
      <c r="H116" s="20">
        <f>AB118</f>
        <v>5</v>
      </c>
      <c r="I116" s="20">
        <f>AB119</f>
        <v>0</v>
      </c>
      <c r="J116" s="20">
        <f>AA119</f>
        <v>6</v>
      </c>
      <c r="K116" s="20"/>
      <c r="L116" s="20"/>
      <c r="M116" s="20"/>
      <c r="N116" s="20"/>
      <c r="O116" s="22">
        <f t="shared" ref="O116:O118" si="119">E116+G116+I116-F116-H116-J116</f>
        <v>-3</v>
      </c>
      <c r="P116" s="23"/>
      <c r="Q116" s="24">
        <f>Y116+Y118+Z119</f>
        <v>60</v>
      </c>
      <c r="R116" s="19">
        <f>Z116+Z118+Y119</f>
        <v>89</v>
      </c>
      <c r="S116" s="25">
        <f t="shared" ref="S116:S118" si="120">Q116-R116</f>
        <v>-29</v>
      </c>
      <c r="T116" s="63" t="s">
        <v>323</v>
      </c>
      <c r="U116" s="64" t="str">
        <f>C116</f>
        <v>ERZURUM TENİS İHTİSAS S.K.</v>
      </c>
      <c r="V116" s="65" t="str">
        <f>C117</f>
        <v>ERZURUM TENİS VE KAYAK SPOR K.</v>
      </c>
      <c r="W116" s="29">
        <f t="shared" ref="W116:X120" si="121">AC116</f>
        <v>3</v>
      </c>
      <c r="X116" s="21">
        <f t="shared" si="121"/>
        <v>0</v>
      </c>
      <c r="Y116" s="294">
        <v>36</v>
      </c>
      <c r="Z116" s="295">
        <v>17</v>
      </c>
      <c r="AA116" s="295">
        <v>6</v>
      </c>
      <c r="AB116" s="295">
        <v>0</v>
      </c>
      <c r="AC116" s="295">
        <v>3</v>
      </c>
      <c r="AD116" s="295">
        <v>0</v>
      </c>
      <c r="AF116" s="117">
        <f t="shared" ref="AF116:AF118" si="122">IF(E116&gt;F116,1,0)</f>
        <v>1</v>
      </c>
      <c r="AG116" s="117">
        <f t="shared" ref="AG116:AG118" si="123">IF(G116&gt;H116,1,0)</f>
        <v>0</v>
      </c>
      <c r="AH116" s="117">
        <f t="shared" ref="AH116:AH118" si="124">IF(I116&gt;J116,1,0)</f>
        <v>0</v>
      </c>
      <c r="AI116" s="117">
        <f t="shared" ref="AI116:AI118" si="125">IF(K116&gt;L116,1,0)</f>
        <v>0</v>
      </c>
      <c r="AJ116" s="117">
        <f t="shared" ref="AJ116:AJ118" si="126">IF(M116&gt;N116,1,0)</f>
        <v>0</v>
      </c>
    </row>
    <row r="117" spans="2:36" ht="15">
      <c r="B117" s="102">
        <v>3</v>
      </c>
      <c r="C117" s="16" t="s">
        <v>258</v>
      </c>
      <c r="D117" s="17">
        <f t="shared" si="118"/>
        <v>0</v>
      </c>
      <c r="E117" s="18">
        <f>AB116</f>
        <v>0</v>
      </c>
      <c r="F117" s="19">
        <f>AA116</f>
        <v>6</v>
      </c>
      <c r="G117" s="20">
        <f>AB117</f>
        <v>0</v>
      </c>
      <c r="H117" s="20">
        <f>AA117</f>
        <v>6</v>
      </c>
      <c r="I117" s="20">
        <f>AA120</f>
        <v>0</v>
      </c>
      <c r="J117" s="20">
        <f>AB120</f>
        <v>6</v>
      </c>
      <c r="K117" s="20"/>
      <c r="L117" s="20"/>
      <c r="M117" s="20"/>
      <c r="N117" s="20"/>
      <c r="O117" s="22">
        <f t="shared" si="119"/>
        <v>-18</v>
      </c>
      <c r="P117" s="23"/>
      <c r="Q117" s="24">
        <f>Z116+Z117+Y120</f>
        <v>49</v>
      </c>
      <c r="R117" s="19">
        <f>Y116+Y117+Z120</f>
        <v>108</v>
      </c>
      <c r="S117" s="25">
        <f t="shared" si="120"/>
        <v>-59</v>
      </c>
      <c r="T117" s="63" t="s">
        <v>327</v>
      </c>
      <c r="U117" s="64" t="str">
        <f>C115</f>
        <v>TOZOĞLU TENİS KULÜBÜ</v>
      </c>
      <c r="V117" s="65" t="str">
        <f>C117</f>
        <v>ERZURUM TENİS VE KAYAK SPOR K.</v>
      </c>
      <c r="W117" s="29">
        <f t="shared" si="121"/>
        <v>3</v>
      </c>
      <c r="X117" s="21">
        <f t="shared" si="121"/>
        <v>0</v>
      </c>
      <c r="Y117" s="294">
        <v>36</v>
      </c>
      <c r="Z117" s="295">
        <v>13</v>
      </c>
      <c r="AA117" s="295">
        <v>6</v>
      </c>
      <c r="AB117" s="295">
        <v>0</v>
      </c>
      <c r="AC117" s="295">
        <v>3</v>
      </c>
      <c r="AD117" s="295">
        <v>0</v>
      </c>
      <c r="AF117" s="117">
        <f t="shared" si="122"/>
        <v>0</v>
      </c>
      <c r="AG117" s="117">
        <f t="shared" si="123"/>
        <v>0</v>
      </c>
      <c r="AH117" s="117">
        <f t="shared" si="124"/>
        <v>0</v>
      </c>
      <c r="AI117" s="117">
        <f t="shared" si="125"/>
        <v>0</v>
      </c>
      <c r="AJ117" s="117">
        <f t="shared" si="126"/>
        <v>0</v>
      </c>
    </row>
    <row r="118" spans="2:36" ht="15">
      <c r="B118" s="102">
        <v>4</v>
      </c>
      <c r="C118" s="16" t="s">
        <v>381</v>
      </c>
      <c r="D118" s="17">
        <f t="shared" si="118"/>
        <v>2</v>
      </c>
      <c r="E118" s="18">
        <f>AB115</f>
        <v>1</v>
      </c>
      <c r="F118" s="19">
        <f>AA115</f>
        <v>6</v>
      </c>
      <c r="G118" s="20">
        <f>AB118</f>
        <v>5</v>
      </c>
      <c r="H118" s="20">
        <f>AA118</f>
        <v>2</v>
      </c>
      <c r="I118" s="20">
        <f>AB120</f>
        <v>6</v>
      </c>
      <c r="J118" s="20">
        <f>AA120</f>
        <v>0</v>
      </c>
      <c r="K118" s="20"/>
      <c r="L118" s="20"/>
      <c r="M118" s="20"/>
      <c r="N118" s="20"/>
      <c r="O118" s="22">
        <f t="shared" si="119"/>
        <v>4</v>
      </c>
      <c r="P118" s="23"/>
      <c r="Q118" s="24">
        <f>Z115+Z118+Z120</f>
        <v>91</v>
      </c>
      <c r="R118" s="19">
        <f>Y115+Y118+Y120</f>
        <v>72</v>
      </c>
      <c r="S118" s="25">
        <f t="shared" si="120"/>
        <v>19</v>
      </c>
      <c r="T118" s="63" t="s">
        <v>335</v>
      </c>
      <c r="U118" s="64" t="str">
        <f>C116</f>
        <v>ERZURUM TENİS İHTİSAS S.K.</v>
      </c>
      <c r="V118" s="65" t="str">
        <f>C118</f>
        <v>ERZURUM ATLETİKO S.F. SPOR K.</v>
      </c>
      <c r="W118" s="29">
        <f t="shared" si="121"/>
        <v>1</v>
      </c>
      <c r="X118" s="21">
        <f t="shared" si="121"/>
        <v>2</v>
      </c>
      <c r="Y118" s="294">
        <v>18</v>
      </c>
      <c r="Z118" s="295">
        <v>36</v>
      </c>
      <c r="AA118" s="295">
        <v>2</v>
      </c>
      <c r="AB118" s="295">
        <v>5</v>
      </c>
      <c r="AC118" s="295">
        <v>1</v>
      </c>
      <c r="AD118" s="295">
        <v>2</v>
      </c>
      <c r="AF118" s="117">
        <f t="shared" si="122"/>
        <v>0</v>
      </c>
      <c r="AG118" s="117">
        <f t="shared" si="123"/>
        <v>1</v>
      </c>
      <c r="AH118" s="117">
        <f t="shared" si="124"/>
        <v>1</v>
      </c>
      <c r="AI118" s="117">
        <f t="shared" si="125"/>
        <v>0</v>
      </c>
      <c r="AJ118" s="117">
        <f t="shared" si="126"/>
        <v>0</v>
      </c>
    </row>
    <row r="119" spans="2:36" ht="15">
      <c r="B119" s="102"/>
      <c r="C119" s="16"/>
      <c r="D119" s="17"/>
      <c r="E119" s="18"/>
      <c r="F119" s="19"/>
      <c r="G119" s="20"/>
      <c r="H119" s="20"/>
      <c r="I119" s="20"/>
      <c r="J119" s="20"/>
      <c r="K119" s="20"/>
      <c r="L119" s="20"/>
      <c r="M119" s="20"/>
      <c r="N119" s="20"/>
      <c r="O119" s="22"/>
      <c r="P119" s="32"/>
      <c r="Q119" s="24"/>
      <c r="R119" s="19"/>
      <c r="S119" s="25"/>
      <c r="T119" s="63" t="s">
        <v>330</v>
      </c>
      <c r="U119" s="64" t="str">
        <f>C115</f>
        <v>TOZOĞLU TENİS KULÜBÜ</v>
      </c>
      <c r="V119" s="65" t="str">
        <f>C116</f>
        <v>ERZURUM TENİS İHTİSAS S.K.</v>
      </c>
      <c r="W119" s="29">
        <f t="shared" si="121"/>
        <v>3</v>
      </c>
      <c r="X119" s="21">
        <f t="shared" si="121"/>
        <v>0</v>
      </c>
      <c r="Y119" s="294">
        <v>36</v>
      </c>
      <c r="Z119" s="295">
        <v>6</v>
      </c>
      <c r="AA119" s="295">
        <v>6</v>
      </c>
      <c r="AB119" s="295">
        <v>0</v>
      </c>
      <c r="AC119" s="295">
        <v>3</v>
      </c>
      <c r="AD119" s="295">
        <v>0</v>
      </c>
    </row>
    <row r="120" spans="2:36" ht="15.75" thickBot="1">
      <c r="B120" s="106"/>
      <c r="C120" s="66"/>
      <c r="D120" s="67"/>
      <c r="E120" s="68"/>
      <c r="F120" s="69"/>
      <c r="G120" s="70"/>
      <c r="H120" s="70"/>
      <c r="I120" s="70"/>
      <c r="J120" s="70"/>
      <c r="K120" s="70"/>
      <c r="L120" s="70"/>
      <c r="M120" s="70"/>
      <c r="N120" s="70"/>
      <c r="O120" s="71"/>
      <c r="P120" s="72"/>
      <c r="Q120" s="73"/>
      <c r="R120" s="69"/>
      <c r="S120" s="74"/>
      <c r="T120" s="75" t="s">
        <v>320</v>
      </c>
      <c r="U120" s="76" t="str">
        <f>C117</f>
        <v>ERZURUM TENİS VE KAYAK SPOR K.</v>
      </c>
      <c r="V120" s="77" t="str">
        <f>C118</f>
        <v>ERZURUM ATLETİKO S.F. SPOR K.</v>
      </c>
      <c r="W120" s="59">
        <f t="shared" si="121"/>
        <v>0</v>
      </c>
      <c r="X120" s="60">
        <f t="shared" si="121"/>
        <v>3</v>
      </c>
      <c r="Y120" s="294">
        <v>19</v>
      </c>
      <c r="Z120" s="295">
        <v>36</v>
      </c>
      <c r="AA120" s="295">
        <v>0</v>
      </c>
      <c r="AB120" s="295">
        <v>6</v>
      </c>
      <c r="AC120" s="295">
        <v>0</v>
      </c>
      <c r="AD120" s="295">
        <v>3</v>
      </c>
    </row>
    <row r="121" spans="2:36" ht="15" thickBot="1"/>
    <row r="122" spans="2:36" ht="15.75" thickBot="1">
      <c r="B122" s="337"/>
      <c r="C122" s="338" t="s">
        <v>1030</v>
      </c>
      <c r="D122" s="332"/>
      <c r="E122" s="332"/>
      <c r="F122" s="332"/>
      <c r="G122" s="332"/>
      <c r="H122" s="332"/>
      <c r="I122" s="332"/>
      <c r="J122" s="332"/>
      <c r="K122" s="332"/>
      <c r="L122" s="332"/>
      <c r="M122" s="332"/>
      <c r="N122" s="332"/>
      <c r="O122" s="332"/>
      <c r="P122" s="332"/>
      <c r="Q122" s="332"/>
      <c r="R122" s="332"/>
      <c r="S122" s="332"/>
      <c r="T122" s="332"/>
      <c r="U122" s="345" t="s">
        <v>382</v>
      </c>
      <c r="V122" s="346" t="s">
        <v>10</v>
      </c>
      <c r="W122" s="339">
        <f t="shared" ref="W122" si="127">AC122</f>
        <v>1</v>
      </c>
      <c r="X122" s="340">
        <f t="shared" ref="X122" si="128">AD122</f>
        <v>2</v>
      </c>
      <c r="Y122" s="294">
        <v>14</v>
      </c>
      <c r="Z122" s="295">
        <v>26</v>
      </c>
      <c r="AA122" s="295">
        <v>2</v>
      </c>
      <c r="AB122" s="295">
        <v>4</v>
      </c>
      <c r="AC122" s="295">
        <v>1</v>
      </c>
      <c r="AD122" s="295">
        <v>2</v>
      </c>
    </row>
    <row r="124" spans="2:36" ht="15" thickBot="1">
      <c r="E124" s="15">
        <f>E119+E118+E117+E116+G119+G118+G117+G116+I119+I118+I117+I116</f>
        <v>20</v>
      </c>
      <c r="H124" s="15">
        <f>F119+F118+F117+F116+H119+H118+H117+H116+J119+J118+J117+J116</f>
        <v>37</v>
      </c>
      <c r="O124" s="15">
        <f>O116+O117+O118+O119</f>
        <v>-17</v>
      </c>
      <c r="Q124" s="15">
        <f>Q116+Q117+Q118+Q119</f>
        <v>200</v>
      </c>
      <c r="R124" s="15">
        <f>R116+R117+R118+R119</f>
        <v>269</v>
      </c>
      <c r="S124" s="15">
        <f>S119+S118+S117+S116</f>
        <v>-69</v>
      </c>
    </row>
    <row r="125" spans="2:36" ht="71.45" customHeight="1">
      <c r="B125" s="179" t="s">
        <v>42</v>
      </c>
      <c r="C125" s="78" t="s">
        <v>64</v>
      </c>
      <c r="D125" s="79" t="s">
        <v>307</v>
      </c>
      <c r="E125" s="80" t="s">
        <v>308</v>
      </c>
      <c r="F125" s="131" t="s">
        <v>309</v>
      </c>
      <c r="G125" s="80" t="s">
        <v>308</v>
      </c>
      <c r="H125" s="131" t="s">
        <v>309</v>
      </c>
      <c r="I125" s="80" t="s">
        <v>308</v>
      </c>
      <c r="J125" s="131" t="s">
        <v>309</v>
      </c>
      <c r="K125" s="80" t="s">
        <v>308</v>
      </c>
      <c r="L125" s="131" t="s">
        <v>309</v>
      </c>
      <c r="M125" s="80" t="s">
        <v>308</v>
      </c>
      <c r="N125" s="82" t="s">
        <v>309</v>
      </c>
      <c r="O125" s="83" t="s">
        <v>310</v>
      </c>
      <c r="P125" s="84" t="s">
        <v>311</v>
      </c>
      <c r="Q125" s="80" t="s">
        <v>312</v>
      </c>
      <c r="R125" s="131" t="s">
        <v>313</v>
      </c>
      <c r="S125" s="85" t="s">
        <v>314</v>
      </c>
      <c r="T125" s="86" t="s">
        <v>315</v>
      </c>
      <c r="U125" s="468" t="s">
        <v>316</v>
      </c>
      <c r="V125" s="469"/>
      <c r="W125" s="470" t="s">
        <v>317</v>
      </c>
      <c r="X125" s="471"/>
      <c r="Y125" s="294"/>
    </row>
    <row r="126" spans="2:36" ht="15">
      <c r="B126" s="102">
        <v>1</v>
      </c>
      <c r="C126" s="16" t="s">
        <v>364</v>
      </c>
      <c r="D126" s="17">
        <f t="shared" ref="D126:D131" si="129">SUM(AF126:AJ126)</f>
        <v>4</v>
      </c>
      <c r="E126" s="18">
        <f t="shared" ref="E126:E128" si="130">AA126</f>
        <v>0</v>
      </c>
      <c r="F126" s="19">
        <f t="shared" ref="F126:F128" si="131">AB126</f>
        <v>0</v>
      </c>
      <c r="G126" s="20">
        <f>AA129</f>
        <v>6</v>
      </c>
      <c r="H126" s="20">
        <f>AB129</f>
        <v>0</v>
      </c>
      <c r="I126" s="20">
        <f>AA132</f>
        <v>6</v>
      </c>
      <c r="J126" s="20">
        <f>AB132</f>
        <v>0</v>
      </c>
      <c r="K126" s="20">
        <f>AA135</f>
        <v>6</v>
      </c>
      <c r="L126" s="20">
        <f>AB135</f>
        <v>0</v>
      </c>
      <c r="M126" s="20">
        <f>AA138</f>
        <v>6</v>
      </c>
      <c r="N126" s="21">
        <f>AB138</f>
        <v>0</v>
      </c>
      <c r="O126" s="22">
        <f>E126+G126+I126-F126-H126-J126+K126-L126+M126-N126</f>
        <v>24</v>
      </c>
      <c r="P126" s="23"/>
      <c r="Q126" s="24">
        <f>Y126+Y129+Y132+Y135+Y138</f>
        <v>144</v>
      </c>
      <c r="R126" s="19">
        <f>Z126+Z129+Z132+Z135+Z138</f>
        <v>7</v>
      </c>
      <c r="S126" s="25">
        <f>Q126-R126</f>
        <v>137</v>
      </c>
      <c r="T126" s="26" t="s">
        <v>318</v>
      </c>
      <c r="U126" s="27" t="str">
        <f>C126</f>
        <v>76 IĞDIR BELEDİYE SPOR KULÜBÜ</v>
      </c>
      <c r="V126" s="28" t="str">
        <f>C131</f>
        <v>BYE</v>
      </c>
      <c r="W126" s="29">
        <f>AC126</f>
        <v>0</v>
      </c>
      <c r="X126" s="19">
        <f>AD126</f>
        <v>0</v>
      </c>
      <c r="Y126" s="294"/>
      <c r="AF126" s="117">
        <f t="shared" ref="AF126:AF131" si="132">IF(E126&gt;F126,1,0)</f>
        <v>0</v>
      </c>
      <c r="AG126" s="117">
        <f t="shared" ref="AG126:AG131" si="133">IF(G126&gt;H126,1,0)</f>
        <v>1</v>
      </c>
      <c r="AH126" s="117">
        <f t="shared" ref="AH126:AH131" si="134">IF(I126&gt;J126,1,0)</f>
        <v>1</v>
      </c>
      <c r="AI126" s="117">
        <f t="shared" ref="AI126:AI131" si="135">IF(K126&gt;L126,1,0)</f>
        <v>1</v>
      </c>
      <c r="AJ126" s="117">
        <f t="shared" ref="AJ126:AJ131" si="136">IF(M126&gt;N126,1,0)</f>
        <v>1</v>
      </c>
    </row>
    <row r="127" spans="2:36" ht="15">
      <c r="B127" s="102">
        <v>2</v>
      </c>
      <c r="C127" s="16" t="s">
        <v>12</v>
      </c>
      <c r="D127" s="17">
        <f t="shared" si="129"/>
        <v>2</v>
      </c>
      <c r="E127" s="18">
        <f t="shared" si="130"/>
        <v>6</v>
      </c>
      <c r="F127" s="19">
        <f t="shared" si="131"/>
        <v>0</v>
      </c>
      <c r="G127" s="20">
        <f>AA131</f>
        <v>0</v>
      </c>
      <c r="H127" s="20">
        <f>AB131</f>
        <v>6</v>
      </c>
      <c r="I127" s="20">
        <f>AB134</f>
        <v>0</v>
      </c>
      <c r="J127" s="20">
        <f>AA134</f>
        <v>0</v>
      </c>
      <c r="K127" s="20">
        <f>AB136</f>
        <v>6</v>
      </c>
      <c r="L127" s="20">
        <f>AA136</f>
        <v>0</v>
      </c>
      <c r="M127" s="20">
        <f>AB138</f>
        <v>0</v>
      </c>
      <c r="N127" s="21">
        <f>AA138</f>
        <v>6</v>
      </c>
      <c r="O127" s="22">
        <f t="shared" ref="O127:O131" si="137">E127+G127+I127-F127-H127-J127+K127-L127+M127-N127</f>
        <v>0</v>
      </c>
      <c r="P127" s="23"/>
      <c r="Q127" s="24">
        <f>Y127+Y131+Z134+Z136+Z138</f>
        <v>93</v>
      </c>
      <c r="R127" s="19">
        <f>Z127+Z131+Y134+Y136+Y138</f>
        <v>104</v>
      </c>
      <c r="S127" s="25">
        <f t="shared" ref="S127:S131" si="138">Q127-R127</f>
        <v>-11</v>
      </c>
      <c r="T127" s="26" t="s">
        <v>319</v>
      </c>
      <c r="U127" s="27" t="str">
        <f>C127</f>
        <v>HAZAR KOLEJİ SPOR KULÜBÜ</v>
      </c>
      <c r="V127" s="28" t="str">
        <f>C130</f>
        <v>MEHMET AKİF ERSOY O.T. VE A.S.K.</v>
      </c>
      <c r="W127" s="29">
        <f t="shared" ref="W127:W140" si="139">AC127</f>
        <v>3</v>
      </c>
      <c r="X127" s="19">
        <f t="shared" ref="X127:X140" si="140">AD127</f>
        <v>0</v>
      </c>
      <c r="Y127" s="294">
        <v>36</v>
      </c>
      <c r="Z127" s="295">
        <v>9</v>
      </c>
      <c r="AA127" s="295">
        <v>6</v>
      </c>
      <c r="AB127" s="295">
        <v>0</v>
      </c>
      <c r="AC127" s="295">
        <v>3</v>
      </c>
      <c r="AD127" s="295">
        <v>0</v>
      </c>
      <c r="AF127" s="117">
        <f t="shared" si="132"/>
        <v>1</v>
      </c>
      <c r="AG127" s="117">
        <f t="shared" si="133"/>
        <v>0</v>
      </c>
      <c r="AH127" s="117">
        <f t="shared" si="134"/>
        <v>0</v>
      </c>
      <c r="AI127" s="117">
        <f t="shared" si="135"/>
        <v>1</v>
      </c>
      <c r="AJ127" s="117">
        <f t="shared" si="136"/>
        <v>0</v>
      </c>
    </row>
    <row r="128" spans="2:36" ht="15">
      <c r="B128" s="102">
        <v>3</v>
      </c>
      <c r="C128" s="16" t="s">
        <v>155</v>
      </c>
      <c r="D128" s="17">
        <f t="shared" si="129"/>
        <v>3</v>
      </c>
      <c r="E128" s="18">
        <f t="shared" si="130"/>
        <v>6</v>
      </c>
      <c r="F128" s="19">
        <f t="shared" si="131"/>
        <v>0</v>
      </c>
      <c r="G128" s="20">
        <f>AB131</f>
        <v>6</v>
      </c>
      <c r="H128" s="20">
        <f>AA131</f>
        <v>0</v>
      </c>
      <c r="I128" s="20">
        <f>AB133</f>
        <v>6</v>
      </c>
      <c r="J128" s="20">
        <f>AA133</f>
        <v>0</v>
      </c>
      <c r="K128" s="20">
        <f>AB135</f>
        <v>0</v>
      </c>
      <c r="L128" s="20">
        <f>AA135</f>
        <v>6</v>
      </c>
      <c r="M128" s="20">
        <f>AA139</f>
        <v>0</v>
      </c>
      <c r="N128" s="21">
        <f>AB139</f>
        <v>0</v>
      </c>
      <c r="O128" s="22">
        <f t="shared" si="137"/>
        <v>12</v>
      </c>
      <c r="P128" s="23"/>
      <c r="Q128" s="24">
        <f>Y128+Z131+Z133+Z135+Y139</f>
        <v>112</v>
      </c>
      <c r="R128" s="19">
        <f>Z128+Y131+Y133+Y135+Z139</f>
        <v>95</v>
      </c>
      <c r="S128" s="25">
        <f t="shared" si="138"/>
        <v>17</v>
      </c>
      <c r="T128" s="26" t="s">
        <v>320</v>
      </c>
      <c r="U128" s="27" t="str">
        <f>C128</f>
        <v>IĞDIR  GENÇLİK VE SPOR K.</v>
      </c>
      <c r="V128" s="28" t="str">
        <f>C129</f>
        <v>IĞDIR YURDUM GENÇLİK SPOR K.</v>
      </c>
      <c r="W128" s="29">
        <f t="shared" si="139"/>
        <v>3</v>
      </c>
      <c r="X128" s="19">
        <f t="shared" si="140"/>
        <v>0</v>
      </c>
      <c r="Y128" s="294">
        <v>36</v>
      </c>
      <c r="Z128" s="295">
        <v>18</v>
      </c>
      <c r="AA128" s="295">
        <v>6</v>
      </c>
      <c r="AB128" s="295">
        <v>0</v>
      </c>
      <c r="AC128" s="295">
        <v>3</v>
      </c>
      <c r="AD128" s="295">
        <v>0</v>
      </c>
      <c r="AF128" s="117">
        <f t="shared" si="132"/>
        <v>1</v>
      </c>
      <c r="AG128" s="117">
        <f t="shared" si="133"/>
        <v>1</v>
      </c>
      <c r="AH128" s="117">
        <f t="shared" si="134"/>
        <v>1</v>
      </c>
      <c r="AI128" s="117">
        <f t="shared" si="135"/>
        <v>0</v>
      </c>
      <c r="AJ128" s="117">
        <f t="shared" si="136"/>
        <v>0</v>
      </c>
    </row>
    <row r="129" spans="2:36" ht="15">
      <c r="B129" s="102">
        <v>4</v>
      </c>
      <c r="C129" s="16" t="s">
        <v>156</v>
      </c>
      <c r="D129" s="17">
        <f t="shared" si="129"/>
        <v>1</v>
      </c>
      <c r="E129" s="18">
        <f>AB128</f>
        <v>0</v>
      </c>
      <c r="F129" s="19">
        <f>AA128</f>
        <v>6</v>
      </c>
      <c r="G129" s="20">
        <f>AB130</f>
        <v>0</v>
      </c>
      <c r="H129" s="20">
        <f>AA130</f>
        <v>0</v>
      </c>
      <c r="I129" s="20">
        <f>AB132</f>
        <v>0</v>
      </c>
      <c r="J129" s="20">
        <f>AA132</f>
        <v>6</v>
      </c>
      <c r="K129" s="20">
        <f>AA136</f>
        <v>0</v>
      </c>
      <c r="L129" s="20">
        <f>AB136</f>
        <v>6</v>
      </c>
      <c r="M129" s="20">
        <f>AA140</f>
        <v>6</v>
      </c>
      <c r="N129" s="21">
        <f>AB140</f>
        <v>0</v>
      </c>
      <c r="O129" s="22">
        <f t="shared" si="137"/>
        <v>-12</v>
      </c>
      <c r="P129" s="23"/>
      <c r="Q129" s="24">
        <f>Z128+Z130+Z132+Y136+Y140</f>
        <v>81</v>
      </c>
      <c r="R129" s="19">
        <f>Y128+Y130+Y132+Z136+Z140</f>
        <v>123</v>
      </c>
      <c r="S129" s="25">
        <f t="shared" si="138"/>
        <v>-42</v>
      </c>
      <c r="T129" s="30" t="s">
        <v>321</v>
      </c>
      <c r="U129" s="31" t="str">
        <f>C126</f>
        <v>76 IĞDIR BELEDİYE SPOR KULÜBÜ</v>
      </c>
      <c r="V129" s="28" t="str">
        <f>C130</f>
        <v>MEHMET AKİF ERSOY O.T. VE A.S.K.</v>
      </c>
      <c r="W129" s="29">
        <f t="shared" si="139"/>
        <v>3</v>
      </c>
      <c r="X129" s="19">
        <f t="shared" si="140"/>
        <v>0</v>
      </c>
      <c r="Y129" s="294">
        <v>36</v>
      </c>
      <c r="Z129" s="295">
        <v>2</v>
      </c>
      <c r="AA129" s="295">
        <v>6</v>
      </c>
      <c r="AB129" s="295">
        <v>0</v>
      </c>
      <c r="AC129" s="295">
        <v>3</v>
      </c>
      <c r="AD129" s="295">
        <v>0</v>
      </c>
      <c r="AF129" s="117">
        <f t="shared" si="132"/>
        <v>0</v>
      </c>
      <c r="AG129" s="117">
        <f t="shared" si="133"/>
        <v>0</v>
      </c>
      <c r="AH129" s="117">
        <f t="shared" si="134"/>
        <v>0</v>
      </c>
      <c r="AI129" s="117">
        <f t="shared" si="135"/>
        <v>0</v>
      </c>
      <c r="AJ129" s="117">
        <f t="shared" si="136"/>
        <v>1</v>
      </c>
    </row>
    <row r="130" spans="2:36" ht="15">
      <c r="B130" s="102">
        <v>5</v>
      </c>
      <c r="C130" s="16" t="s">
        <v>365</v>
      </c>
      <c r="D130" s="17">
        <f t="shared" si="129"/>
        <v>0</v>
      </c>
      <c r="E130" s="18">
        <f>AB127</f>
        <v>0</v>
      </c>
      <c r="F130" s="19">
        <f>AA127</f>
        <v>6</v>
      </c>
      <c r="G130" s="20">
        <f>AB129</f>
        <v>0</v>
      </c>
      <c r="H130" s="20">
        <f>AA129</f>
        <v>6</v>
      </c>
      <c r="I130" s="20">
        <f>AA133</f>
        <v>0</v>
      </c>
      <c r="J130" s="20">
        <f>AB133</f>
        <v>6</v>
      </c>
      <c r="K130" s="20">
        <f>AA137</f>
        <v>0</v>
      </c>
      <c r="L130" s="20">
        <f>AB137</f>
        <v>0</v>
      </c>
      <c r="M130" s="20">
        <f>AB140</f>
        <v>0</v>
      </c>
      <c r="N130" s="21">
        <f>AA140</f>
        <v>6</v>
      </c>
      <c r="O130" s="22">
        <f t="shared" si="137"/>
        <v>-24</v>
      </c>
      <c r="P130" s="32"/>
      <c r="Q130" s="24">
        <f>Z127+Z129+Y133+Y137+Z140</f>
        <v>46</v>
      </c>
      <c r="R130" s="19">
        <f>Y127+Y129+Z133+Z137+Y140</f>
        <v>147</v>
      </c>
      <c r="S130" s="25">
        <f t="shared" si="138"/>
        <v>-101</v>
      </c>
      <c r="T130" s="30" t="s">
        <v>322</v>
      </c>
      <c r="U130" s="27" t="str">
        <f>C131</f>
        <v>BYE</v>
      </c>
      <c r="V130" s="28" t="str">
        <f>C129</f>
        <v>IĞDIR YURDUM GENÇLİK SPOR K.</v>
      </c>
      <c r="W130" s="29">
        <f t="shared" si="139"/>
        <v>0</v>
      </c>
      <c r="X130" s="19">
        <f t="shared" si="140"/>
        <v>0</v>
      </c>
      <c r="Y130" s="294"/>
      <c r="AF130" s="117">
        <f t="shared" si="132"/>
        <v>0</v>
      </c>
      <c r="AG130" s="117">
        <f t="shared" si="133"/>
        <v>0</v>
      </c>
      <c r="AH130" s="117">
        <f t="shared" si="134"/>
        <v>0</v>
      </c>
      <c r="AI130" s="117">
        <f t="shared" si="135"/>
        <v>0</v>
      </c>
      <c r="AJ130" s="117">
        <f t="shared" si="136"/>
        <v>0</v>
      </c>
    </row>
    <row r="131" spans="2:36" ht="15">
      <c r="B131" s="102">
        <v>6</v>
      </c>
      <c r="C131" s="16" t="s">
        <v>336</v>
      </c>
      <c r="D131" s="17">
        <f t="shared" si="129"/>
        <v>0</v>
      </c>
      <c r="E131" s="33">
        <f>AB126</f>
        <v>0</v>
      </c>
      <c r="F131" s="34">
        <f>AA126</f>
        <v>0</v>
      </c>
      <c r="G131" s="35">
        <f>AA130</f>
        <v>0</v>
      </c>
      <c r="H131" s="35">
        <f>AB130</f>
        <v>0</v>
      </c>
      <c r="I131" s="35">
        <f>AA134</f>
        <v>0</v>
      </c>
      <c r="J131" s="35">
        <f>AB134</f>
        <v>0</v>
      </c>
      <c r="K131" s="35">
        <f>AB137</f>
        <v>0</v>
      </c>
      <c r="L131" s="35">
        <f>AA137</f>
        <v>0</v>
      </c>
      <c r="M131" s="35">
        <f>AB139</f>
        <v>0</v>
      </c>
      <c r="N131" s="36">
        <f>AA139</f>
        <v>0</v>
      </c>
      <c r="O131" s="22">
        <f t="shared" si="137"/>
        <v>0</v>
      </c>
      <c r="P131" s="32"/>
      <c r="Q131" s="37">
        <f>Z126+Y130+Y134+Z137+Z139</f>
        <v>0</v>
      </c>
      <c r="R131" s="34">
        <f>Y126+Z130+Z134+Y137+Y139</f>
        <v>0</v>
      </c>
      <c r="S131" s="25">
        <f t="shared" si="138"/>
        <v>0</v>
      </c>
      <c r="T131" s="38" t="s">
        <v>323</v>
      </c>
      <c r="U131" s="39" t="str">
        <f>C127</f>
        <v>HAZAR KOLEJİ SPOR KULÜBÜ</v>
      </c>
      <c r="V131" s="28" t="str">
        <f>C128</f>
        <v>IĞDIR  GENÇLİK VE SPOR K.</v>
      </c>
      <c r="W131" s="29">
        <f t="shared" si="139"/>
        <v>0</v>
      </c>
      <c r="X131" s="19">
        <f t="shared" si="140"/>
        <v>3</v>
      </c>
      <c r="Y131" s="294">
        <v>18</v>
      </c>
      <c r="Z131" s="295">
        <v>37</v>
      </c>
      <c r="AA131" s="295">
        <v>0</v>
      </c>
      <c r="AB131" s="295">
        <v>6</v>
      </c>
      <c r="AC131" s="295">
        <v>0</v>
      </c>
      <c r="AD131" s="295">
        <v>3</v>
      </c>
      <c r="AF131" s="117">
        <f t="shared" si="132"/>
        <v>0</v>
      </c>
      <c r="AG131" s="117">
        <f t="shared" si="133"/>
        <v>0</v>
      </c>
      <c r="AH131" s="117">
        <f t="shared" si="134"/>
        <v>0</v>
      </c>
      <c r="AI131" s="117">
        <f t="shared" si="135"/>
        <v>0</v>
      </c>
      <c r="AJ131" s="117">
        <f t="shared" si="136"/>
        <v>0</v>
      </c>
    </row>
    <row r="132" spans="2:36" ht="15">
      <c r="B132" s="103"/>
      <c r="C132" s="40"/>
      <c r="D132" s="41"/>
      <c r="E132" s="18"/>
      <c r="F132" s="42"/>
      <c r="G132" s="20"/>
      <c r="H132" s="20"/>
      <c r="I132" s="20"/>
      <c r="J132" s="20"/>
      <c r="K132" s="20"/>
      <c r="L132" s="20"/>
      <c r="M132" s="20"/>
      <c r="N132" s="21"/>
      <c r="O132" s="22"/>
      <c r="P132" s="43"/>
      <c r="Q132" s="44"/>
      <c r="R132" s="42"/>
      <c r="S132" s="45"/>
      <c r="T132" s="46" t="s">
        <v>324</v>
      </c>
      <c r="U132" s="47" t="str">
        <f>C126</f>
        <v>76 IĞDIR BELEDİYE SPOR KULÜBÜ</v>
      </c>
      <c r="V132" s="48" t="str">
        <f>C129</f>
        <v>IĞDIR YURDUM GENÇLİK SPOR K.</v>
      </c>
      <c r="W132" s="29">
        <f t="shared" si="139"/>
        <v>3</v>
      </c>
      <c r="X132" s="19">
        <f t="shared" si="140"/>
        <v>0</v>
      </c>
      <c r="Y132" s="294">
        <v>36</v>
      </c>
      <c r="Z132" s="295">
        <v>5</v>
      </c>
      <c r="AA132" s="295">
        <v>6</v>
      </c>
      <c r="AB132" s="295">
        <v>0</v>
      </c>
      <c r="AC132" s="295">
        <v>3</v>
      </c>
      <c r="AD132" s="295">
        <v>0</v>
      </c>
    </row>
    <row r="133" spans="2:36" ht="15">
      <c r="B133" s="102"/>
      <c r="C133" s="16"/>
      <c r="D133" s="17"/>
      <c r="E133" s="18"/>
      <c r="F133" s="19"/>
      <c r="G133" s="20"/>
      <c r="H133" s="20"/>
      <c r="I133" s="20"/>
      <c r="J133" s="20"/>
      <c r="K133" s="20"/>
      <c r="L133" s="20"/>
      <c r="M133" s="20"/>
      <c r="N133" s="21"/>
      <c r="O133" s="22"/>
      <c r="P133" s="23"/>
      <c r="Q133" s="24"/>
      <c r="R133" s="19"/>
      <c r="S133" s="25"/>
      <c r="T133" s="46" t="s">
        <v>325</v>
      </c>
      <c r="U133" s="27" t="str">
        <f>C130</f>
        <v>MEHMET AKİF ERSOY O.T. VE A.S.K.</v>
      </c>
      <c r="V133" s="28" t="str">
        <f>C128</f>
        <v>IĞDIR  GENÇLİK VE SPOR K.</v>
      </c>
      <c r="W133" s="29">
        <f t="shared" si="139"/>
        <v>0</v>
      </c>
      <c r="X133" s="19">
        <f t="shared" si="140"/>
        <v>3</v>
      </c>
      <c r="Y133" s="294">
        <v>23</v>
      </c>
      <c r="Z133" s="295">
        <v>39</v>
      </c>
      <c r="AA133" s="295">
        <v>0</v>
      </c>
      <c r="AB133" s="295">
        <v>6</v>
      </c>
      <c r="AC133" s="295">
        <v>0</v>
      </c>
      <c r="AD133" s="295">
        <v>3</v>
      </c>
    </row>
    <row r="134" spans="2:36" ht="15">
      <c r="B134" s="102"/>
      <c r="C134" s="16"/>
      <c r="D134" s="17"/>
      <c r="E134" s="18"/>
      <c r="F134" s="19"/>
      <c r="G134" s="20"/>
      <c r="H134" s="20"/>
      <c r="I134" s="20"/>
      <c r="J134" s="20"/>
      <c r="K134" s="20"/>
      <c r="L134" s="20"/>
      <c r="M134" s="20"/>
      <c r="N134" s="21"/>
      <c r="O134" s="22"/>
      <c r="P134" s="32"/>
      <c r="Q134" s="24"/>
      <c r="R134" s="19"/>
      <c r="S134" s="25"/>
      <c r="T134" s="46" t="s">
        <v>326</v>
      </c>
      <c r="U134" s="27" t="str">
        <f>C131</f>
        <v>BYE</v>
      </c>
      <c r="V134" s="28" t="str">
        <f>C127</f>
        <v>HAZAR KOLEJİ SPOR KULÜBÜ</v>
      </c>
      <c r="W134" s="29">
        <f t="shared" si="139"/>
        <v>0</v>
      </c>
      <c r="X134" s="19">
        <f t="shared" si="140"/>
        <v>0</v>
      </c>
      <c r="Y134" s="294"/>
    </row>
    <row r="135" spans="2:36" ht="15">
      <c r="B135" s="102"/>
      <c r="C135" s="16"/>
      <c r="D135" s="17"/>
      <c r="E135" s="18"/>
      <c r="F135" s="19"/>
      <c r="G135" s="20"/>
      <c r="H135" s="20"/>
      <c r="I135" s="20"/>
      <c r="J135" s="20"/>
      <c r="K135" s="20"/>
      <c r="L135" s="20"/>
      <c r="M135" s="20"/>
      <c r="N135" s="21"/>
      <c r="O135" s="22"/>
      <c r="P135" s="32"/>
      <c r="Q135" s="24"/>
      <c r="R135" s="19"/>
      <c r="S135" s="25"/>
      <c r="T135" s="49" t="s">
        <v>327</v>
      </c>
      <c r="U135" s="27" t="str">
        <f>C126</f>
        <v>76 IĞDIR BELEDİYE SPOR KULÜBÜ</v>
      </c>
      <c r="V135" s="28" t="str">
        <f>C128</f>
        <v>IĞDIR  GENÇLİK VE SPOR K.</v>
      </c>
      <c r="W135" s="29">
        <f t="shared" si="139"/>
        <v>3</v>
      </c>
      <c r="X135" s="19">
        <f t="shared" si="140"/>
        <v>0</v>
      </c>
      <c r="Y135" s="294">
        <v>36</v>
      </c>
      <c r="Z135" s="295">
        <v>0</v>
      </c>
      <c r="AA135" s="295">
        <v>6</v>
      </c>
      <c r="AB135" s="295">
        <v>0</v>
      </c>
      <c r="AC135" s="295">
        <v>3</v>
      </c>
      <c r="AD135" s="295">
        <v>0</v>
      </c>
    </row>
    <row r="136" spans="2:36" ht="15">
      <c r="B136" s="103"/>
      <c r="C136" s="40"/>
      <c r="D136" s="41"/>
      <c r="E136" s="50"/>
      <c r="F136" s="51"/>
      <c r="G136" s="52"/>
      <c r="H136" s="52"/>
      <c r="I136" s="52"/>
      <c r="J136" s="52"/>
      <c r="K136" s="52"/>
      <c r="L136" s="52"/>
      <c r="M136" s="52"/>
      <c r="N136" s="53"/>
      <c r="O136" s="54"/>
      <c r="P136" s="43"/>
      <c r="Q136" s="55"/>
      <c r="R136" s="51"/>
      <c r="S136" s="45"/>
      <c r="T136" s="56" t="s">
        <v>328</v>
      </c>
      <c r="U136" s="57" t="str">
        <f>C129</f>
        <v>IĞDIR YURDUM GENÇLİK SPOR K.</v>
      </c>
      <c r="V136" s="48" t="str">
        <f>C127</f>
        <v>HAZAR KOLEJİ SPOR KULÜBÜ</v>
      </c>
      <c r="W136" s="29">
        <f t="shared" si="139"/>
        <v>0</v>
      </c>
      <c r="X136" s="19">
        <f t="shared" si="140"/>
        <v>3</v>
      </c>
      <c r="Y136" s="294">
        <v>22</v>
      </c>
      <c r="Z136" s="295">
        <v>39</v>
      </c>
      <c r="AA136" s="295">
        <v>0</v>
      </c>
      <c r="AB136" s="295">
        <v>6</v>
      </c>
      <c r="AC136" s="295">
        <v>0</v>
      </c>
      <c r="AD136" s="295">
        <v>3</v>
      </c>
    </row>
    <row r="137" spans="2:36" ht="15">
      <c r="B137" s="102"/>
      <c r="C137" s="16"/>
      <c r="D137" s="17"/>
      <c r="E137" s="18"/>
      <c r="F137" s="19"/>
      <c r="G137" s="20"/>
      <c r="H137" s="20"/>
      <c r="I137" s="20"/>
      <c r="J137" s="20"/>
      <c r="K137" s="20"/>
      <c r="L137" s="20"/>
      <c r="M137" s="20"/>
      <c r="N137" s="21"/>
      <c r="O137" s="22"/>
      <c r="P137" s="23"/>
      <c r="Q137" s="24"/>
      <c r="R137" s="19"/>
      <c r="S137" s="25"/>
      <c r="T137" s="49" t="s">
        <v>329</v>
      </c>
      <c r="U137" s="27" t="str">
        <f>C130</f>
        <v>MEHMET AKİF ERSOY O.T. VE A.S.K.</v>
      </c>
      <c r="V137" s="28" t="str">
        <f>C131</f>
        <v>BYE</v>
      </c>
      <c r="W137" s="29">
        <f t="shared" si="139"/>
        <v>0</v>
      </c>
      <c r="X137" s="19">
        <f t="shared" si="140"/>
        <v>0</v>
      </c>
      <c r="Y137" s="294"/>
    </row>
    <row r="138" spans="2:36" ht="15">
      <c r="B138" s="102"/>
      <c r="C138" s="16"/>
      <c r="D138" s="17"/>
      <c r="E138" s="18"/>
      <c r="F138" s="19"/>
      <c r="G138" s="20"/>
      <c r="H138" s="20"/>
      <c r="I138" s="20"/>
      <c r="J138" s="20"/>
      <c r="K138" s="20"/>
      <c r="L138" s="20"/>
      <c r="M138" s="20"/>
      <c r="N138" s="21"/>
      <c r="O138" s="22"/>
      <c r="P138" s="32"/>
      <c r="Q138" s="24"/>
      <c r="R138" s="19"/>
      <c r="S138" s="25"/>
      <c r="T138" s="58" t="s">
        <v>330</v>
      </c>
      <c r="U138" s="27" t="str">
        <f>C126</f>
        <v>76 IĞDIR BELEDİYE SPOR KULÜBÜ</v>
      </c>
      <c r="V138" s="28" t="str">
        <f>C127</f>
        <v>HAZAR KOLEJİ SPOR KULÜBÜ</v>
      </c>
      <c r="W138" s="29">
        <f t="shared" si="139"/>
        <v>3</v>
      </c>
      <c r="X138" s="19">
        <f t="shared" si="140"/>
        <v>0</v>
      </c>
      <c r="Y138" s="294">
        <v>36</v>
      </c>
      <c r="Z138" s="295">
        <v>0</v>
      </c>
      <c r="AA138" s="295">
        <v>6</v>
      </c>
      <c r="AB138" s="295">
        <v>0</v>
      </c>
      <c r="AC138" s="295">
        <v>3</v>
      </c>
      <c r="AD138" s="295">
        <v>0</v>
      </c>
    </row>
    <row r="139" spans="2:36" ht="15.75" thickBot="1">
      <c r="B139" s="104"/>
      <c r="C139" s="16"/>
      <c r="D139" s="17"/>
      <c r="E139" s="18"/>
      <c r="F139" s="19"/>
      <c r="G139" s="20"/>
      <c r="H139" s="20"/>
      <c r="I139" s="20"/>
      <c r="J139" s="20"/>
      <c r="K139" s="20"/>
      <c r="L139" s="20"/>
      <c r="M139" s="20"/>
      <c r="N139" s="21"/>
      <c r="O139" s="22"/>
      <c r="P139" s="32"/>
      <c r="Q139" s="24"/>
      <c r="R139" s="19"/>
      <c r="S139" s="25"/>
      <c r="T139" s="58" t="s">
        <v>331</v>
      </c>
      <c r="U139" s="27" t="str">
        <f>C128</f>
        <v>IĞDIR  GENÇLİK VE SPOR K.</v>
      </c>
      <c r="V139" s="28" t="str">
        <f>C131</f>
        <v>BYE</v>
      </c>
      <c r="W139" s="29">
        <f t="shared" si="139"/>
        <v>0</v>
      </c>
      <c r="X139" s="19">
        <f t="shared" si="140"/>
        <v>0</v>
      </c>
      <c r="Y139" s="294"/>
    </row>
    <row r="140" spans="2:36" ht="15.75" thickBot="1">
      <c r="B140" s="106"/>
      <c r="C140" s="87"/>
      <c r="D140" s="88"/>
      <c r="E140" s="89"/>
      <c r="F140" s="90"/>
      <c r="G140" s="91"/>
      <c r="H140" s="91"/>
      <c r="I140" s="91"/>
      <c r="J140" s="91"/>
      <c r="K140" s="91"/>
      <c r="L140" s="91"/>
      <c r="M140" s="91"/>
      <c r="N140" s="92"/>
      <c r="O140" s="93"/>
      <c r="P140" s="94"/>
      <c r="Q140" s="95"/>
      <c r="R140" s="90"/>
      <c r="S140" s="96"/>
      <c r="T140" s="97" t="s">
        <v>332</v>
      </c>
      <c r="U140" s="98" t="str">
        <f>C129</f>
        <v>IĞDIR YURDUM GENÇLİK SPOR K.</v>
      </c>
      <c r="V140" s="99" t="str">
        <f>C130</f>
        <v>MEHMET AKİF ERSOY O.T. VE A.S.K.</v>
      </c>
      <c r="W140" s="100">
        <f t="shared" si="139"/>
        <v>3</v>
      </c>
      <c r="X140" s="101">
        <f t="shared" si="140"/>
        <v>0</v>
      </c>
      <c r="Y140" s="294">
        <v>36</v>
      </c>
      <c r="Z140" s="295">
        <v>12</v>
      </c>
      <c r="AA140" s="295">
        <v>6</v>
      </c>
      <c r="AB140" s="295">
        <v>0</v>
      </c>
      <c r="AC140" s="295">
        <v>3</v>
      </c>
      <c r="AD140" s="295">
        <v>0</v>
      </c>
    </row>
    <row r="141" spans="2:36" ht="15" thickBot="1">
      <c r="E141" s="15">
        <f>SUM(E126:E131)</f>
        <v>12</v>
      </c>
      <c r="H141" s="15">
        <f>F138+F137+F136+F135+H138+H137+H136+H135+J138+J137+J136+J135</f>
        <v>0</v>
      </c>
      <c r="O141" s="15">
        <f>O135+O136+O137+O138</f>
        <v>0</v>
      </c>
      <c r="Q141" s="15">
        <f>Q135+Q136+Q137+Q138</f>
        <v>0</v>
      </c>
      <c r="R141" s="15">
        <f>R135+R136+R137+R138</f>
        <v>0</v>
      </c>
      <c r="S141" s="15">
        <f>S138+S137+S136+S135</f>
        <v>0</v>
      </c>
    </row>
    <row r="142" spans="2:36" ht="71.45" customHeight="1">
      <c r="B142" s="179" t="s">
        <v>986</v>
      </c>
      <c r="C142" s="78" t="s">
        <v>64</v>
      </c>
      <c r="D142" s="79" t="s">
        <v>307</v>
      </c>
      <c r="E142" s="80" t="s">
        <v>308</v>
      </c>
      <c r="F142" s="131" t="s">
        <v>309</v>
      </c>
      <c r="G142" s="80" t="s">
        <v>308</v>
      </c>
      <c r="H142" s="131" t="s">
        <v>309</v>
      </c>
      <c r="I142" s="80" t="s">
        <v>308</v>
      </c>
      <c r="J142" s="131" t="s">
        <v>309</v>
      </c>
      <c r="K142" s="80" t="s">
        <v>308</v>
      </c>
      <c r="L142" s="131" t="s">
        <v>309</v>
      </c>
      <c r="M142" s="80" t="s">
        <v>308</v>
      </c>
      <c r="N142" s="82" t="s">
        <v>309</v>
      </c>
      <c r="O142" s="83" t="s">
        <v>310</v>
      </c>
      <c r="P142" s="84" t="s">
        <v>311</v>
      </c>
      <c r="Q142" s="80" t="s">
        <v>312</v>
      </c>
      <c r="R142" s="131" t="s">
        <v>313</v>
      </c>
      <c r="S142" s="85" t="s">
        <v>314</v>
      </c>
      <c r="T142" s="86" t="s">
        <v>315</v>
      </c>
      <c r="U142" s="468" t="s">
        <v>316</v>
      </c>
      <c r="V142" s="469"/>
      <c r="W142" s="470" t="s">
        <v>317</v>
      </c>
      <c r="X142" s="471"/>
      <c r="Y142" s="294"/>
    </row>
    <row r="143" spans="2:36" ht="15">
      <c r="B143" s="102">
        <v>1</v>
      </c>
      <c r="C143" s="16" t="s">
        <v>11</v>
      </c>
      <c r="D143" s="17">
        <f t="shared" ref="D143:D148" si="141">SUM(AF143:AJ143)</f>
        <v>4</v>
      </c>
      <c r="E143" s="18">
        <f t="shared" ref="E143:E145" si="142">AA143</f>
        <v>0</v>
      </c>
      <c r="F143" s="19">
        <f t="shared" ref="F143:F145" si="143">AB143</f>
        <v>0</v>
      </c>
      <c r="G143" s="20">
        <f>AA146</f>
        <v>6</v>
      </c>
      <c r="H143" s="20">
        <f>AB146</f>
        <v>0</v>
      </c>
      <c r="I143" s="20">
        <f>AA149</f>
        <v>6</v>
      </c>
      <c r="J143" s="20">
        <f>AB149</f>
        <v>0</v>
      </c>
      <c r="K143" s="20">
        <f>AA152</f>
        <v>6</v>
      </c>
      <c r="L143" s="20">
        <f>AB152</f>
        <v>0</v>
      </c>
      <c r="M143" s="20">
        <f>AA155</f>
        <v>6</v>
      </c>
      <c r="N143" s="21">
        <f>AB155</f>
        <v>0</v>
      </c>
      <c r="O143" s="22">
        <f>E143+G143+I143-F143-H143-J143+K143-L143+M143-N143</f>
        <v>24</v>
      </c>
      <c r="P143" s="23"/>
      <c r="Q143" s="24">
        <f>Y143+Y146+Y149+Y152+Y155</f>
        <v>144</v>
      </c>
      <c r="R143" s="19">
        <f>Z143+Z146+Z149+Z152+Z155</f>
        <v>5</v>
      </c>
      <c r="S143" s="25">
        <f>Q143-R143</f>
        <v>139</v>
      </c>
      <c r="T143" s="26" t="s">
        <v>318</v>
      </c>
      <c r="U143" s="27" t="str">
        <f>C143</f>
        <v>HAKKARİ TENİS SPOR KULÜBÜ</v>
      </c>
      <c r="V143" s="28" t="str">
        <f>C148</f>
        <v>BYE</v>
      </c>
      <c r="W143" s="29">
        <f>AC143</f>
        <v>0</v>
      </c>
      <c r="X143" s="19">
        <f>AD143</f>
        <v>0</v>
      </c>
      <c r="Y143" s="294"/>
      <c r="AF143" s="117">
        <f t="shared" ref="AF143:AF148" si="144">IF(E143&gt;F143,1,0)</f>
        <v>0</v>
      </c>
      <c r="AG143" s="117">
        <f t="shared" ref="AG143:AG148" si="145">IF(G143&gt;H143,1,0)</f>
        <v>1</v>
      </c>
      <c r="AH143" s="117">
        <f t="shared" ref="AH143:AH148" si="146">IF(I143&gt;J143,1,0)</f>
        <v>1</v>
      </c>
      <c r="AI143" s="117">
        <f t="shared" ref="AI143:AI148" si="147">IF(K143&gt;L143,1,0)</f>
        <v>1</v>
      </c>
      <c r="AJ143" s="117">
        <f t="shared" ref="AJ143:AJ148" si="148">IF(M143&gt;N143,1,0)</f>
        <v>1</v>
      </c>
    </row>
    <row r="144" spans="2:36" ht="15">
      <c r="B144" s="102">
        <v>2</v>
      </c>
      <c r="C144" s="16" t="s">
        <v>201</v>
      </c>
      <c r="D144" s="17">
        <f t="shared" si="141"/>
        <v>2</v>
      </c>
      <c r="E144" s="18">
        <f t="shared" si="142"/>
        <v>0</v>
      </c>
      <c r="F144" s="19">
        <f t="shared" si="143"/>
        <v>6</v>
      </c>
      <c r="G144" s="20">
        <f>AA148</f>
        <v>6</v>
      </c>
      <c r="H144" s="20">
        <f>AB148</f>
        <v>0</v>
      </c>
      <c r="I144" s="20">
        <f>AB151</f>
        <v>0</v>
      </c>
      <c r="J144" s="20">
        <f>AA151</f>
        <v>0</v>
      </c>
      <c r="K144" s="20">
        <f>AB153</f>
        <v>6</v>
      </c>
      <c r="L144" s="20">
        <f>AA153</f>
        <v>0</v>
      </c>
      <c r="M144" s="20">
        <f>AB155</f>
        <v>0</v>
      </c>
      <c r="N144" s="21">
        <f>AA155</f>
        <v>6</v>
      </c>
      <c r="O144" s="22">
        <f t="shared" ref="O144:O148" si="149">E144+G144+I144-F144-H144-J144+K144-L144+M144-N144</f>
        <v>0</v>
      </c>
      <c r="P144" s="23"/>
      <c r="Q144" s="24">
        <f>Y144+Y148+Z151+Z153+Z155</f>
        <v>78</v>
      </c>
      <c r="R144" s="19">
        <f>Z144+Z148+Y151+Y153+Y155</f>
        <v>89</v>
      </c>
      <c r="S144" s="25">
        <f t="shared" ref="S144:S148" si="150">Q144-R144</f>
        <v>-11</v>
      </c>
      <c r="T144" s="26" t="s">
        <v>319</v>
      </c>
      <c r="U144" s="27" t="str">
        <f>C144</f>
        <v>YÜKSEKOVA AKADEMİ SPOR K.</v>
      </c>
      <c r="V144" s="28" t="str">
        <f>C147</f>
        <v>HAKKARİ AMATÖR GENÇLİK VE S. K.</v>
      </c>
      <c r="W144" s="29">
        <f t="shared" ref="W144:W157" si="151">AC144</f>
        <v>0</v>
      </c>
      <c r="X144" s="19">
        <f t="shared" ref="X144:X157" si="152">AD144</f>
        <v>3</v>
      </c>
      <c r="Y144" s="294">
        <v>6</v>
      </c>
      <c r="Z144" s="295">
        <v>36</v>
      </c>
      <c r="AA144" s="295">
        <v>0</v>
      </c>
      <c r="AB144" s="295">
        <v>6</v>
      </c>
      <c r="AC144" s="295">
        <v>0</v>
      </c>
      <c r="AD144" s="295">
        <v>3</v>
      </c>
      <c r="AF144" s="117">
        <f t="shared" si="144"/>
        <v>0</v>
      </c>
      <c r="AG144" s="117">
        <f t="shared" si="145"/>
        <v>1</v>
      </c>
      <c r="AH144" s="117">
        <f t="shared" si="146"/>
        <v>0</v>
      </c>
      <c r="AI144" s="117">
        <f t="shared" si="147"/>
        <v>1</v>
      </c>
      <c r="AJ144" s="117">
        <f t="shared" si="148"/>
        <v>0</v>
      </c>
    </row>
    <row r="145" spans="2:36" ht="15">
      <c r="B145" s="102">
        <v>3</v>
      </c>
      <c r="C145" s="16" t="s">
        <v>371</v>
      </c>
      <c r="D145" s="17">
        <f t="shared" si="141"/>
        <v>0</v>
      </c>
      <c r="E145" s="18">
        <f t="shared" si="142"/>
        <v>0</v>
      </c>
      <c r="F145" s="19">
        <f t="shared" si="143"/>
        <v>6</v>
      </c>
      <c r="G145" s="20">
        <f>AB148</f>
        <v>0</v>
      </c>
      <c r="H145" s="20">
        <f>AA148</f>
        <v>6</v>
      </c>
      <c r="I145" s="20">
        <f>AB150</f>
        <v>0</v>
      </c>
      <c r="J145" s="20">
        <f>AA150</f>
        <v>6</v>
      </c>
      <c r="K145" s="20">
        <f>AB152</f>
        <v>0</v>
      </c>
      <c r="L145" s="20">
        <f>AA152</f>
        <v>6</v>
      </c>
      <c r="M145" s="20">
        <f>AA156</f>
        <v>0</v>
      </c>
      <c r="N145" s="21">
        <f>AB156</f>
        <v>0</v>
      </c>
      <c r="O145" s="22">
        <f t="shared" si="149"/>
        <v>-24</v>
      </c>
      <c r="P145" s="23"/>
      <c r="Q145" s="24">
        <f>Y145+Z148+Z150+Z152+Y156</f>
        <v>24</v>
      </c>
      <c r="R145" s="19">
        <f>Z145+Y148+Y150+Y152+Z156</f>
        <v>144</v>
      </c>
      <c r="S145" s="25">
        <f t="shared" si="150"/>
        <v>-120</v>
      </c>
      <c r="T145" s="26" t="s">
        <v>320</v>
      </c>
      <c r="U145" s="27" t="str">
        <f>C145</f>
        <v>ATİK AKADEMİ GENÇLİK VE SPOR K.</v>
      </c>
      <c r="V145" s="28" t="str">
        <f>C146</f>
        <v>EMEK SPOR KULÜBÜ</v>
      </c>
      <c r="W145" s="29">
        <f t="shared" si="151"/>
        <v>0</v>
      </c>
      <c r="X145" s="19">
        <f t="shared" si="152"/>
        <v>3</v>
      </c>
      <c r="Y145" s="294">
        <v>13</v>
      </c>
      <c r="Z145" s="295">
        <v>36</v>
      </c>
      <c r="AA145" s="295">
        <v>0</v>
      </c>
      <c r="AB145" s="295">
        <v>6</v>
      </c>
      <c r="AC145" s="295">
        <v>0</v>
      </c>
      <c r="AD145" s="295">
        <v>3</v>
      </c>
      <c r="AF145" s="117">
        <f t="shared" si="144"/>
        <v>0</v>
      </c>
      <c r="AG145" s="117">
        <f t="shared" si="145"/>
        <v>0</v>
      </c>
      <c r="AH145" s="117">
        <f t="shared" si="146"/>
        <v>0</v>
      </c>
      <c r="AI145" s="117">
        <f t="shared" si="147"/>
        <v>0</v>
      </c>
      <c r="AJ145" s="117">
        <f t="shared" si="148"/>
        <v>0</v>
      </c>
    </row>
    <row r="146" spans="2:36" ht="15">
      <c r="B146" s="102">
        <v>4</v>
      </c>
      <c r="C146" s="16" t="s">
        <v>7</v>
      </c>
      <c r="D146" s="17">
        <f t="shared" si="141"/>
        <v>1</v>
      </c>
      <c r="E146" s="18">
        <f>AB145</f>
        <v>6</v>
      </c>
      <c r="F146" s="19">
        <f>AA145</f>
        <v>0</v>
      </c>
      <c r="G146" s="20">
        <f>AB147</f>
        <v>0</v>
      </c>
      <c r="H146" s="20">
        <f>AA147</f>
        <v>0</v>
      </c>
      <c r="I146" s="20">
        <f>AB149</f>
        <v>0</v>
      </c>
      <c r="J146" s="20">
        <f>AA149</f>
        <v>6</v>
      </c>
      <c r="K146" s="20">
        <f>AA153</f>
        <v>0</v>
      </c>
      <c r="L146" s="20">
        <f>AB153</f>
        <v>6</v>
      </c>
      <c r="M146" s="20">
        <f>AA157</f>
        <v>0</v>
      </c>
      <c r="N146" s="21">
        <f>AB157</f>
        <v>6</v>
      </c>
      <c r="O146" s="22">
        <f t="shared" si="149"/>
        <v>-12</v>
      </c>
      <c r="P146" s="23"/>
      <c r="Q146" s="24">
        <f>Z145+Z147+Z149+Y153+Y157</f>
        <v>63</v>
      </c>
      <c r="R146" s="19">
        <f>Y145+Y147+Y149+Z153+Z157</f>
        <v>121</v>
      </c>
      <c r="S146" s="25">
        <f t="shared" si="150"/>
        <v>-58</v>
      </c>
      <c r="T146" s="30" t="s">
        <v>321</v>
      </c>
      <c r="U146" s="31" t="str">
        <f>C143</f>
        <v>HAKKARİ TENİS SPOR KULÜBÜ</v>
      </c>
      <c r="V146" s="28" t="str">
        <f>C147</f>
        <v>HAKKARİ AMATÖR GENÇLİK VE S. K.</v>
      </c>
      <c r="W146" s="29">
        <f t="shared" si="151"/>
        <v>3</v>
      </c>
      <c r="X146" s="19">
        <f t="shared" si="152"/>
        <v>0</v>
      </c>
      <c r="Y146" s="294">
        <v>36</v>
      </c>
      <c r="Z146" s="295">
        <v>3</v>
      </c>
      <c r="AA146" s="295">
        <v>6</v>
      </c>
      <c r="AB146" s="295">
        <v>0</v>
      </c>
      <c r="AC146" s="295">
        <v>3</v>
      </c>
      <c r="AD146" s="295">
        <v>0</v>
      </c>
      <c r="AF146" s="117">
        <f t="shared" si="144"/>
        <v>1</v>
      </c>
      <c r="AG146" s="117">
        <f t="shared" si="145"/>
        <v>0</v>
      </c>
      <c r="AH146" s="117">
        <f t="shared" si="146"/>
        <v>0</v>
      </c>
      <c r="AI146" s="117">
        <f t="shared" si="147"/>
        <v>0</v>
      </c>
      <c r="AJ146" s="117">
        <f t="shared" si="148"/>
        <v>0</v>
      </c>
    </row>
    <row r="147" spans="2:36" ht="15">
      <c r="B147" s="102">
        <v>5</v>
      </c>
      <c r="C147" s="16" t="s">
        <v>147</v>
      </c>
      <c r="D147" s="17">
        <f t="shared" si="141"/>
        <v>3</v>
      </c>
      <c r="E147" s="18">
        <f>AB144</f>
        <v>6</v>
      </c>
      <c r="F147" s="19">
        <f>AA144</f>
        <v>0</v>
      </c>
      <c r="G147" s="20">
        <f>AB146</f>
        <v>0</v>
      </c>
      <c r="H147" s="20">
        <f>AA146</f>
        <v>6</v>
      </c>
      <c r="I147" s="20">
        <f>AA150</f>
        <v>6</v>
      </c>
      <c r="J147" s="20">
        <f>AB150</f>
        <v>0</v>
      </c>
      <c r="K147" s="20">
        <f>AA154</f>
        <v>0</v>
      </c>
      <c r="L147" s="20">
        <f>AB154</f>
        <v>0</v>
      </c>
      <c r="M147" s="20">
        <f>AB157</f>
        <v>6</v>
      </c>
      <c r="N147" s="21">
        <f>AA157</f>
        <v>0</v>
      </c>
      <c r="O147" s="22">
        <f t="shared" si="149"/>
        <v>12</v>
      </c>
      <c r="P147" s="32"/>
      <c r="Q147" s="24">
        <f>Z144+Z146+Y150+Y154+Z157</f>
        <v>111</v>
      </c>
      <c r="R147" s="19">
        <f>Y144+Y146+Z150+Z154+Y157</f>
        <v>61</v>
      </c>
      <c r="S147" s="25">
        <f t="shared" si="150"/>
        <v>50</v>
      </c>
      <c r="T147" s="30" t="s">
        <v>322</v>
      </c>
      <c r="U147" s="27" t="str">
        <f>C148</f>
        <v>BYE</v>
      </c>
      <c r="V147" s="28" t="str">
        <f>C146</f>
        <v>EMEK SPOR KULÜBÜ</v>
      </c>
      <c r="W147" s="29">
        <f t="shared" si="151"/>
        <v>0</v>
      </c>
      <c r="X147" s="19">
        <f t="shared" si="152"/>
        <v>0</v>
      </c>
      <c r="Y147" s="294"/>
      <c r="AF147" s="117">
        <f t="shared" si="144"/>
        <v>1</v>
      </c>
      <c r="AG147" s="117">
        <f t="shared" si="145"/>
        <v>0</v>
      </c>
      <c r="AH147" s="117">
        <f t="shared" si="146"/>
        <v>1</v>
      </c>
      <c r="AI147" s="117">
        <f t="shared" si="147"/>
        <v>0</v>
      </c>
      <c r="AJ147" s="117">
        <f t="shared" si="148"/>
        <v>1</v>
      </c>
    </row>
    <row r="148" spans="2:36" ht="15">
      <c r="B148" s="102">
        <v>6</v>
      </c>
      <c r="C148" s="16" t="s">
        <v>336</v>
      </c>
      <c r="D148" s="17">
        <f t="shared" si="141"/>
        <v>0</v>
      </c>
      <c r="E148" s="33">
        <f>AB143</f>
        <v>0</v>
      </c>
      <c r="F148" s="34">
        <f>AA143</f>
        <v>0</v>
      </c>
      <c r="G148" s="35">
        <f>AA147</f>
        <v>0</v>
      </c>
      <c r="H148" s="35">
        <f>AB147</f>
        <v>0</v>
      </c>
      <c r="I148" s="35">
        <f>AA151</f>
        <v>0</v>
      </c>
      <c r="J148" s="35">
        <f>AB151</f>
        <v>0</v>
      </c>
      <c r="K148" s="35">
        <f>AB154</f>
        <v>0</v>
      </c>
      <c r="L148" s="35">
        <f>AA154</f>
        <v>0</v>
      </c>
      <c r="M148" s="35">
        <f>AB156</f>
        <v>0</v>
      </c>
      <c r="N148" s="36">
        <f>AA156</f>
        <v>0</v>
      </c>
      <c r="O148" s="22">
        <f t="shared" si="149"/>
        <v>0</v>
      </c>
      <c r="P148" s="32"/>
      <c r="Q148" s="37">
        <f>Z143+Y147+Y151+Z154+Z156</f>
        <v>0</v>
      </c>
      <c r="R148" s="34">
        <f>Y143+Z147+Z151+Y154+Y156</f>
        <v>0</v>
      </c>
      <c r="S148" s="25">
        <f t="shared" si="150"/>
        <v>0</v>
      </c>
      <c r="T148" s="38" t="s">
        <v>323</v>
      </c>
      <c r="U148" s="39" t="str">
        <f>C144</f>
        <v>YÜKSEKOVA AKADEMİ SPOR K.</v>
      </c>
      <c r="V148" s="28" t="str">
        <f>C145</f>
        <v>ATİK AKADEMİ GENÇLİK VE SPOR K.</v>
      </c>
      <c r="W148" s="29">
        <f t="shared" si="151"/>
        <v>3</v>
      </c>
      <c r="X148" s="19">
        <f t="shared" si="152"/>
        <v>0</v>
      </c>
      <c r="Y148" s="294">
        <v>36</v>
      </c>
      <c r="Z148" s="295">
        <v>5</v>
      </c>
      <c r="AA148" s="295">
        <v>6</v>
      </c>
      <c r="AB148" s="295">
        <v>0</v>
      </c>
      <c r="AC148" s="295">
        <v>3</v>
      </c>
      <c r="AD148" s="295">
        <v>0</v>
      </c>
      <c r="AF148" s="117">
        <f t="shared" si="144"/>
        <v>0</v>
      </c>
      <c r="AG148" s="117">
        <f t="shared" si="145"/>
        <v>0</v>
      </c>
      <c r="AH148" s="117">
        <f t="shared" si="146"/>
        <v>0</v>
      </c>
      <c r="AI148" s="117">
        <f t="shared" si="147"/>
        <v>0</v>
      </c>
      <c r="AJ148" s="117">
        <f t="shared" si="148"/>
        <v>0</v>
      </c>
    </row>
    <row r="149" spans="2:36" ht="15">
      <c r="B149" s="103"/>
      <c r="C149" s="40"/>
      <c r="D149" s="41"/>
      <c r="E149" s="18"/>
      <c r="F149" s="42"/>
      <c r="G149" s="20"/>
      <c r="H149" s="20"/>
      <c r="I149" s="20"/>
      <c r="J149" s="20"/>
      <c r="K149" s="20"/>
      <c r="L149" s="20"/>
      <c r="M149" s="20"/>
      <c r="N149" s="21"/>
      <c r="O149" s="22"/>
      <c r="P149" s="43"/>
      <c r="Q149" s="44"/>
      <c r="R149" s="42"/>
      <c r="S149" s="45"/>
      <c r="T149" s="46" t="s">
        <v>324</v>
      </c>
      <c r="U149" s="47" t="str">
        <f>C143</f>
        <v>HAKKARİ TENİS SPOR KULÜBÜ</v>
      </c>
      <c r="V149" s="48" t="str">
        <f>C146</f>
        <v>EMEK SPOR KULÜBÜ</v>
      </c>
      <c r="W149" s="29">
        <f t="shared" si="151"/>
        <v>3</v>
      </c>
      <c r="X149" s="19">
        <f t="shared" si="152"/>
        <v>0</v>
      </c>
      <c r="Y149" s="294">
        <v>36</v>
      </c>
      <c r="Z149" s="295">
        <v>1</v>
      </c>
      <c r="AA149" s="295">
        <v>6</v>
      </c>
      <c r="AB149" s="295">
        <v>0</v>
      </c>
      <c r="AC149" s="295">
        <v>3</v>
      </c>
      <c r="AD149" s="295">
        <v>0</v>
      </c>
    </row>
    <row r="150" spans="2:36" ht="15">
      <c r="B150" s="102"/>
      <c r="C150" s="16"/>
      <c r="D150" s="17"/>
      <c r="E150" s="18"/>
      <c r="F150" s="19"/>
      <c r="G150" s="20"/>
      <c r="H150" s="20"/>
      <c r="I150" s="20"/>
      <c r="J150" s="20"/>
      <c r="K150" s="20"/>
      <c r="L150" s="20"/>
      <c r="M150" s="20"/>
      <c r="N150" s="21"/>
      <c r="O150" s="22"/>
      <c r="P150" s="23"/>
      <c r="Q150" s="24"/>
      <c r="R150" s="19"/>
      <c r="S150" s="25"/>
      <c r="T150" s="46" t="s">
        <v>325</v>
      </c>
      <c r="U150" s="27" t="str">
        <f>C147</f>
        <v>HAKKARİ AMATÖR GENÇLİK VE S. K.</v>
      </c>
      <c r="V150" s="28" t="str">
        <f>C145</f>
        <v>ATİK AKADEMİ GENÇLİK VE SPOR K.</v>
      </c>
      <c r="W150" s="29">
        <f t="shared" si="151"/>
        <v>3</v>
      </c>
      <c r="X150" s="19">
        <f t="shared" si="152"/>
        <v>0</v>
      </c>
      <c r="Y150" s="294">
        <v>36</v>
      </c>
      <c r="Z150" s="295">
        <v>5</v>
      </c>
      <c r="AA150" s="295">
        <v>6</v>
      </c>
      <c r="AB150" s="295">
        <v>0</v>
      </c>
      <c r="AC150" s="295">
        <v>3</v>
      </c>
      <c r="AD150" s="295">
        <v>0</v>
      </c>
    </row>
    <row r="151" spans="2:36" ht="15">
      <c r="B151" s="102"/>
      <c r="C151" s="16"/>
      <c r="D151" s="17"/>
      <c r="E151" s="18"/>
      <c r="F151" s="19"/>
      <c r="G151" s="20"/>
      <c r="H151" s="20"/>
      <c r="I151" s="20"/>
      <c r="J151" s="20"/>
      <c r="K151" s="20"/>
      <c r="L151" s="20"/>
      <c r="M151" s="20"/>
      <c r="N151" s="21"/>
      <c r="O151" s="22"/>
      <c r="P151" s="32"/>
      <c r="Q151" s="24"/>
      <c r="R151" s="19"/>
      <c r="S151" s="25"/>
      <c r="T151" s="46" t="s">
        <v>326</v>
      </c>
      <c r="U151" s="27" t="str">
        <f>C148</f>
        <v>BYE</v>
      </c>
      <c r="V151" s="28" t="str">
        <f>C144</f>
        <v>YÜKSEKOVA AKADEMİ SPOR K.</v>
      </c>
      <c r="W151" s="29">
        <f t="shared" si="151"/>
        <v>0</v>
      </c>
      <c r="X151" s="19">
        <f t="shared" si="152"/>
        <v>0</v>
      </c>
      <c r="Y151" s="294"/>
    </row>
    <row r="152" spans="2:36" ht="15">
      <c r="B152" s="102"/>
      <c r="C152" s="16"/>
      <c r="D152" s="17"/>
      <c r="E152" s="18"/>
      <c r="F152" s="19"/>
      <c r="G152" s="20"/>
      <c r="H152" s="20"/>
      <c r="I152" s="20"/>
      <c r="J152" s="20"/>
      <c r="K152" s="20"/>
      <c r="L152" s="20"/>
      <c r="M152" s="20"/>
      <c r="N152" s="21"/>
      <c r="O152" s="22"/>
      <c r="P152" s="32"/>
      <c r="Q152" s="24"/>
      <c r="R152" s="19"/>
      <c r="S152" s="25"/>
      <c r="T152" s="49" t="s">
        <v>327</v>
      </c>
      <c r="U152" s="27" t="str">
        <f>C143</f>
        <v>HAKKARİ TENİS SPOR KULÜBÜ</v>
      </c>
      <c r="V152" s="28" t="str">
        <f>C145</f>
        <v>ATİK AKADEMİ GENÇLİK VE SPOR K.</v>
      </c>
      <c r="W152" s="29">
        <f t="shared" si="151"/>
        <v>3</v>
      </c>
      <c r="X152" s="19">
        <f t="shared" si="152"/>
        <v>0</v>
      </c>
      <c r="Y152" s="294">
        <v>36</v>
      </c>
      <c r="Z152" s="295">
        <v>1</v>
      </c>
      <c r="AA152" s="295">
        <v>6</v>
      </c>
      <c r="AB152" s="295">
        <v>0</v>
      </c>
      <c r="AC152" s="295">
        <v>3</v>
      </c>
      <c r="AD152" s="295">
        <v>0</v>
      </c>
    </row>
    <row r="153" spans="2:36" ht="15">
      <c r="B153" s="103"/>
      <c r="C153" s="40"/>
      <c r="D153" s="41"/>
      <c r="E153" s="50"/>
      <c r="F153" s="51"/>
      <c r="G153" s="52"/>
      <c r="H153" s="52"/>
      <c r="I153" s="52"/>
      <c r="J153" s="52"/>
      <c r="K153" s="52"/>
      <c r="L153" s="52"/>
      <c r="M153" s="52"/>
      <c r="N153" s="53"/>
      <c r="O153" s="54"/>
      <c r="P153" s="43"/>
      <c r="Q153" s="55"/>
      <c r="R153" s="51"/>
      <c r="S153" s="45"/>
      <c r="T153" s="56" t="s">
        <v>328</v>
      </c>
      <c r="U153" s="57" t="str">
        <f>C146</f>
        <v>EMEK SPOR KULÜBÜ</v>
      </c>
      <c r="V153" s="48" t="str">
        <f>C144</f>
        <v>YÜKSEKOVA AKADEMİ SPOR K.</v>
      </c>
      <c r="W153" s="29">
        <f t="shared" si="151"/>
        <v>0</v>
      </c>
      <c r="X153" s="19">
        <f t="shared" si="152"/>
        <v>3</v>
      </c>
      <c r="Y153" s="294">
        <v>12</v>
      </c>
      <c r="Z153" s="295">
        <v>36</v>
      </c>
      <c r="AA153" s="295">
        <v>0</v>
      </c>
      <c r="AB153" s="295">
        <v>6</v>
      </c>
      <c r="AC153" s="295">
        <v>0</v>
      </c>
      <c r="AD153" s="295">
        <v>3</v>
      </c>
    </row>
    <row r="154" spans="2:36" ht="15">
      <c r="B154" s="102"/>
      <c r="C154" s="16"/>
      <c r="D154" s="17"/>
      <c r="E154" s="18"/>
      <c r="F154" s="19"/>
      <c r="G154" s="20"/>
      <c r="H154" s="20"/>
      <c r="I154" s="20"/>
      <c r="J154" s="20"/>
      <c r="K154" s="20"/>
      <c r="L154" s="20"/>
      <c r="M154" s="20"/>
      <c r="N154" s="21"/>
      <c r="O154" s="22"/>
      <c r="P154" s="23"/>
      <c r="Q154" s="24"/>
      <c r="R154" s="19"/>
      <c r="S154" s="25"/>
      <c r="T154" s="49" t="s">
        <v>329</v>
      </c>
      <c r="U154" s="27" t="str">
        <f>C147</f>
        <v>HAKKARİ AMATÖR GENÇLİK VE S. K.</v>
      </c>
      <c r="V154" s="28" t="str">
        <f>C148</f>
        <v>BYE</v>
      </c>
      <c r="W154" s="29">
        <f t="shared" si="151"/>
        <v>0</v>
      </c>
      <c r="X154" s="19">
        <f t="shared" si="152"/>
        <v>0</v>
      </c>
      <c r="Y154" s="294"/>
    </row>
    <row r="155" spans="2:36" ht="15">
      <c r="B155" s="102"/>
      <c r="C155" s="16"/>
      <c r="D155" s="17"/>
      <c r="E155" s="18"/>
      <c r="F155" s="19"/>
      <c r="G155" s="20"/>
      <c r="H155" s="20"/>
      <c r="I155" s="20"/>
      <c r="J155" s="20"/>
      <c r="K155" s="20"/>
      <c r="L155" s="20"/>
      <c r="M155" s="20"/>
      <c r="N155" s="21"/>
      <c r="O155" s="22"/>
      <c r="P155" s="32"/>
      <c r="Q155" s="24"/>
      <c r="R155" s="19"/>
      <c r="S155" s="25"/>
      <c r="T155" s="58" t="s">
        <v>330</v>
      </c>
      <c r="U155" s="27" t="str">
        <f>C143</f>
        <v>HAKKARİ TENİS SPOR KULÜBÜ</v>
      </c>
      <c r="V155" s="28" t="str">
        <f>C144</f>
        <v>YÜKSEKOVA AKADEMİ SPOR K.</v>
      </c>
      <c r="W155" s="29">
        <f t="shared" si="151"/>
        <v>3</v>
      </c>
      <c r="X155" s="19">
        <f t="shared" si="152"/>
        <v>0</v>
      </c>
      <c r="Y155" s="294">
        <v>36</v>
      </c>
      <c r="Z155" s="295">
        <v>0</v>
      </c>
      <c r="AA155" s="295">
        <v>6</v>
      </c>
      <c r="AB155" s="295">
        <v>0</v>
      </c>
      <c r="AC155" s="295">
        <v>3</v>
      </c>
      <c r="AD155" s="295">
        <v>0</v>
      </c>
    </row>
    <row r="156" spans="2:36" ht="15.75" thickBot="1">
      <c r="B156" s="104"/>
      <c r="C156" s="16"/>
      <c r="D156" s="17"/>
      <c r="E156" s="18"/>
      <c r="F156" s="19"/>
      <c r="G156" s="20"/>
      <c r="H156" s="20"/>
      <c r="I156" s="20"/>
      <c r="J156" s="20"/>
      <c r="K156" s="20"/>
      <c r="L156" s="20"/>
      <c r="M156" s="20"/>
      <c r="N156" s="21"/>
      <c r="O156" s="22"/>
      <c r="P156" s="32"/>
      <c r="Q156" s="24"/>
      <c r="R156" s="19"/>
      <c r="S156" s="25"/>
      <c r="T156" s="58" t="s">
        <v>331</v>
      </c>
      <c r="U156" s="27" t="str">
        <f>C145</f>
        <v>ATİK AKADEMİ GENÇLİK VE SPOR K.</v>
      </c>
      <c r="V156" s="28" t="str">
        <f>C148</f>
        <v>BYE</v>
      </c>
      <c r="W156" s="29">
        <f t="shared" si="151"/>
        <v>0</v>
      </c>
      <c r="X156" s="19">
        <f t="shared" si="152"/>
        <v>0</v>
      </c>
      <c r="Y156" s="294"/>
    </row>
    <row r="157" spans="2:36" ht="15.75" thickBot="1">
      <c r="B157" s="106"/>
      <c r="C157" s="87"/>
      <c r="D157" s="88"/>
      <c r="E157" s="89"/>
      <c r="F157" s="90"/>
      <c r="G157" s="91"/>
      <c r="H157" s="91"/>
      <c r="I157" s="91"/>
      <c r="J157" s="91"/>
      <c r="K157" s="91"/>
      <c r="L157" s="91"/>
      <c r="M157" s="91"/>
      <c r="N157" s="92"/>
      <c r="O157" s="93"/>
      <c r="P157" s="94"/>
      <c r="Q157" s="95"/>
      <c r="R157" s="90"/>
      <c r="S157" s="96"/>
      <c r="T157" s="97" t="s">
        <v>332</v>
      </c>
      <c r="U157" s="98" t="str">
        <f>C146</f>
        <v>EMEK SPOR KULÜBÜ</v>
      </c>
      <c r="V157" s="99" t="str">
        <f>C147</f>
        <v>HAKKARİ AMATÖR GENÇLİK VE S. K.</v>
      </c>
      <c r="W157" s="100">
        <f t="shared" si="151"/>
        <v>0</v>
      </c>
      <c r="X157" s="101">
        <f t="shared" si="152"/>
        <v>3</v>
      </c>
      <c r="Y157" s="294">
        <v>14</v>
      </c>
      <c r="Z157" s="295">
        <v>36</v>
      </c>
      <c r="AA157" s="295">
        <v>0</v>
      </c>
      <c r="AB157" s="295">
        <v>6</v>
      </c>
      <c r="AC157" s="295">
        <v>0</v>
      </c>
      <c r="AD157" s="295">
        <v>3</v>
      </c>
    </row>
    <row r="158" spans="2:36">
      <c r="E158" s="15">
        <f>SUM(E143:E148)</f>
        <v>12</v>
      </c>
      <c r="H158" s="15">
        <f>F155+F154+F153+F152+H155+H154+H153+H152+J155+J154+J153+J152</f>
        <v>0</v>
      </c>
      <c r="O158" s="15">
        <f>O152+O153+O154+O155</f>
        <v>0</v>
      </c>
      <c r="Q158" s="15">
        <f>Q152+Q153+Q154+Q155</f>
        <v>0</v>
      </c>
      <c r="R158" s="15">
        <f>R152+R153+R154+R155</f>
        <v>0</v>
      </c>
      <c r="S158" s="15">
        <f>S155+S154+S153+S152</f>
        <v>0</v>
      </c>
    </row>
    <row r="159" spans="2:36" ht="15" thickBot="1"/>
    <row r="160" spans="2:36" ht="83.1" customHeight="1" thickTop="1">
      <c r="B160" s="183" t="s">
        <v>47</v>
      </c>
      <c r="C160" s="8" t="s">
        <v>64</v>
      </c>
      <c r="D160" s="9" t="s">
        <v>307</v>
      </c>
      <c r="E160" s="10" t="s">
        <v>308</v>
      </c>
      <c r="F160" s="11" t="s">
        <v>309</v>
      </c>
      <c r="G160" s="10" t="s">
        <v>308</v>
      </c>
      <c r="H160" s="11" t="s">
        <v>309</v>
      </c>
      <c r="I160" s="10" t="s">
        <v>308</v>
      </c>
      <c r="J160" s="11" t="s">
        <v>309</v>
      </c>
      <c r="K160" s="10" t="s">
        <v>308</v>
      </c>
      <c r="L160" s="11" t="s">
        <v>309</v>
      </c>
      <c r="M160" s="10" t="s">
        <v>308</v>
      </c>
      <c r="N160" s="11" t="s">
        <v>309</v>
      </c>
      <c r="O160" s="62" t="s">
        <v>310</v>
      </c>
      <c r="P160" s="12" t="s">
        <v>311</v>
      </c>
      <c r="Q160" s="10" t="s">
        <v>312</v>
      </c>
      <c r="R160" s="11" t="s">
        <v>313</v>
      </c>
      <c r="S160" s="13" t="s">
        <v>314</v>
      </c>
      <c r="T160" s="14" t="s">
        <v>315</v>
      </c>
      <c r="U160" s="464" t="s">
        <v>316</v>
      </c>
      <c r="V160" s="465"/>
      <c r="W160" s="466" t="s">
        <v>317</v>
      </c>
      <c r="X160" s="467"/>
      <c r="Y160" s="297" t="s">
        <v>333</v>
      </c>
      <c r="Z160" s="298" t="s">
        <v>333</v>
      </c>
      <c r="AA160" s="298" t="s">
        <v>334</v>
      </c>
      <c r="AB160" s="298" t="s">
        <v>334</v>
      </c>
    </row>
    <row r="161" spans="2:36" ht="12.75" customHeight="1">
      <c r="B161" s="102">
        <v>1</v>
      </c>
      <c r="C161" s="16" t="s">
        <v>361</v>
      </c>
      <c r="D161" s="17">
        <f>SUM(AF161:AJ161)</f>
        <v>0</v>
      </c>
      <c r="E161" s="18">
        <f>AA161</f>
        <v>0</v>
      </c>
      <c r="F161" s="19">
        <f>AB161</f>
        <v>6</v>
      </c>
      <c r="G161" s="20">
        <f>AA163</f>
        <v>0</v>
      </c>
      <c r="H161" s="20">
        <f>AB163</f>
        <v>6</v>
      </c>
      <c r="I161" s="20">
        <f>AA165</f>
        <v>0</v>
      </c>
      <c r="J161" s="20">
        <f>AB165</f>
        <v>6</v>
      </c>
      <c r="K161" s="20"/>
      <c r="L161" s="20"/>
      <c r="M161" s="20"/>
      <c r="N161" s="20"/>
      <c r="O161" s="22">
        <f>E161+G161+I161-F161-H161-J161</f>
        <v>-18</v>
      </c>
      <c r="P161" s="23"/>
      <c r="Q161" s="24">
        <f>Y161+Y163+Y165</f>
        <v>13</v>
      </c>
      <c r="R161" s="19">
        <f>Z161+Z163+Z165</f>
        <v>108</v>
      </c>
      <c r="S161" s="25">
        <f>Q161-R161</f>
        <v>-95</v>
      </c>
      <c r="T161" s="63" t="s">
        <v>324</v>
      </c>
      <c r="U161" s="64" t="str">
        <f>C161</f>
        <v>1966 MALATYA GENÇLİK VE S.K.</v>
      </c>
      <c r="V161" s="65" t="str">
        <f>C164</f>
        <v>MALATYA GENÇLİK HİZ. S. K.</v>
      </c>
      <c r="W161" s="29">
        <f>AC161</f>
        <v>0</v>
      </c>
      <c r="X161" s="21">
        <f>AD161</f>
        <v>3</v>
      </c>
      <c r="Y161" s="294">
        <v>7</v>
      </c>
      <c r="Z161" s="295">
        <v>36</v>
      </c>
      <c r="AA161" s="295">
        <v>0</v>
      </c>
      <c r="AB161" s="295">
        <v>6</v>
      </c>
      <c r="AC161" s="295">
        <v>0</v>
      </c>
      <c r="AD161" s="295">
        <v>3</v>
      </c>
      <c r="AF161" s="117">
        <f>IF(E161&gt;F161,1,0)</f>
        <v>0</v>
      </c>
      <c r="AG161" s="117">
        <f>IF(G161&gt;H161,1,0)</f>
        <v>0</v>
      </c>
      <c r="AH161" s="117">
        <f>IF(I161&gt;J161,1,0)</f>
        <v>0</v>
      </c>
      <c r="AI161" s="117">
        <f>IF(K161&gt;L161,1,0)</f>
        <v>0</v>
      </c>
      <c r="AJ161" s="117">
        <f>IF(M161&gt;N161,1,0)</f>
        <v>0</v>
      </c>
    </row>
    <row r="162" spans="2:36" ht="15">
      <c r="B162" s="102">
        <v>2</v>
      </c>
      <c r="C162" s="16" t="s">
        <v>72</v>
      </c>
      <c r="D162" s="17">
        <f t="shared" ref="D162:D164" si="153">SUM(AF162:AJ162)</f>
        <v>3</v>
      </c>
      <c r="E162" s="18">
        <f>AA162</f>
        <v>6</v>
      </c>
      <c r="F162" s="19">
        <f>AB162</f>
        <v>0</v>
      </c>
      <c r="G162" s="20">
        <f>AA164</f>
        <v>4</v>
      </c>
      <c r="H162" s="20">
        <f>AB164</f>
        <v>2</v>
      </c>
      <c r="I162" s="20">
        <f>AB165</f>
        <v>6</v>
      </c>
      <c r="J162" s="20">
        <f>AA165</f>
        <v>0</v>
      </c>
      <c r="K162" s="20"/>
      <c r="L162" s="20"/>
      <c r="M162" s="20"/>
      <c r="N162" s="20"/>
      <c r="O162" s="22">
        <f t="shared" ref="O162:O164" si="154">E162+G162+I162-F162-H162-J162</f>
        <v>14</v>
      </c>
      <c r="P162" s="23"/>
      <c r="Q162" s="24">
        <f>Y162+Y164+Z165</f>
        <v>104</v>
      </c>
      <c r="R162" s="19">
        <f>Z162+Z164+Y165</f>
        <v>24</v>
      </c>
      <c r="S162" s="25">
        <f t="shared" ref="S162:S164" si="155">Q162-R162</f>
        <v>80</v>
      </c>
      <c r="T162" s="63" t="s">
        <v>323</v>
      </c>
      <c r="U162" s="64" t="str">
        <f>C162</f>
        <v>ALTIKULAÇ TENİS KULÜBÜ</v>
      </c>
      <c r="V162" s="65" t="str">
        <f>C163</f>
        <v>DOĞUKENT İHTİSAS KULÜBÜ</v>
      </c>
      <c r="W162" s="29">
        <f t="shared" ref="W162:X166" si="156">AC162</f>
        <v>3</v>
      </c>
      <c r="X162" s="21">
        <f t="shared" si="156"/>
        <v>0</v>
      </c>
      <c r="Y162" s="294">
        <v>36</v>
      </c>
      <c r="Z162" s="295">
        <v>5</v>
      </c>
      <c r="AA162" s="295">
        <v>6</v>
      </c>
      <c r="AB162" s="295">
        <v>0</v>
      </c>
      <c r="AC162" s="295">
        <v>3</v>
      </c>
      <c r="AD162" s="295">
        <v>0</v>
      </c>
      <c r="AF162" s="117">
        <f t="shared" ref="AF162:AF164" si="157">IF(E162&gt;F162,1,0)</f>
        <v>1</v>
      </c>
      <c r="AG162" s="117">
        <f t="shared" ref="AG162:AG164" si="158">IF(G162&gt;H162,1,0)</f>
        <v>1</v>
      </c>
      <c r="AH162" s="117">
        <f t="shared" ref="AH162:AH164" si="159">IF(I162&gt;J162,1,0)</f>
        <v>1</v>
      </c>
      <c r="AI162" s="117">
        <f t="shared" ref="AI162:AI164" si="160">IF(K162&gt;L162,1,0)</f>
        <v>0</v>
      </c>
      <c r="AJ162" s="117">
        <f t="shared" ref="AJ162:AJ164" si="161">IF(M162&gt;N162,1,0)</f>
        <v>0</v>
      </c>
    </row>
    <row r="163" spans="2:36" ht="15">
      <c r="B163" s="102">
        <v>3</v>
      </c>
      <c r="C163" s="16" t="s">
        <v>362</v>
      </c>
      <c r="D163" s="17">
        <f t="shared" si="153"/>
        <v>2</v>
      </c>
      <c r="E163" s="18">
        <f>AB162</f>
        <v>0</v>
      </c>
      <c r="F163" s="19">
        <f>AA162</f>
        <v>6</v>
      </c>
      <c r="G163" s="20">
        <f>AB163</f>
        <v>6</v>
      </c>
      <c r="H163" s="20">
        <f>AA163</f>
        <v>0</v>
      </c>
      <c r="I163" s="20">
        <f>AA166</f>
        <v>4</v>
      </c>
      <c r="J163" s="20">
        <f>AB166</f>
        <v>2</v>
      </c>
      <c r="K163" s="20"/>
      <c r="L163" s="20"/>
      <c r="M163" s="20"/>
      <c r="N163" s="20"/>
      <c r="O163" s="22">
        <f t="shared" si="154"/>
        <v>2</v>
      </c>
      <c r="P163" s="23"/>
      <c r="Q163" s="24">
        <f>Z162+Z163+Y166</f>
        <v>78</v>
      </c>
      <c r="R163" s="19">
        <f>Y162+Y163+Z166</f>
        <v>68</v>
      </c>
      <c r="S163" s="25">
        <f t="shared" si="155"/>
        <v>10</v>
      </c>
      <c r="T163" s="63" t="s">
        <v>327</v>
      </c>
      <c r="U163" s="64" t="str">
        <f>C161</f>
        <v>1966 MALATYA GENÇLİK VE S.K.</v>
      </c>
      <c r="V163" s="65" t="str">
        <f>C163</f>
        <v>DOĞUKENT İHTİSAS KULÜBÜ</v>
      </c>
      <c r="W163" s="29">
        <f t="shared" si="156"/>
        <v>0</v>
      </c>
      <c r="X163" s="21">
        <f t="shared" si="156"/>
        <v>3</v>
      </c>
      <c r="Y163" s="294">
        <v>5</v>
      </c>
      <c r="Z163" s="295">
        <v>36</v>
      </c>
      <c r="AA163" s="295">
        <v>0</v>
      </c>
      <c r="AB163" s="295">
        <v>6</v>
      </c>
      <c r="AC163" s="295">
        <v>0</v>
      </c>
      <c r="AD163" s="295">
        <v>3</v>
      </c>
      <c r="AF163" s="117">
        <f t="shared" si="157"/>
        <v>0</v>
      </c>
      <c r="AG163" s="117">
        <f t="shared" si="158"/>
        <v>1</v>
      </c>
      <c r="AH163" s="117">
        <f t="shared" si="159"/>
        <v>1</v>
      </c>
      <c r="AI163" s="117">
        <f t="shared" si="160"/>
        <v>0</v>
      </c>
      <c r="AJ163" s="117">
        <f t="shared" si="161"/>
        <v>0</v>
      </c>
    </row>
    <row r="164" spans="2:36" ht="15">
      <c r="B164" s="102">
        <v>4</v>
      </c>
      <c r="C164" s="16" t="s">
        <v>363</v>
      </c>
      <c r="D164" s="17">
        <f t="shared" si="153"/>
        <v>1</v>
      </c>
      <c r="E164" s="18">
        <f>AB161</f>
        <v>6</v>
      </c>
      <c r="F164" s="19">
        <f>AA161</f>
        <v>0</v>
      </c>
      <c r="G164" s="20">
        <f>AB164</f>
        <v>2</v>
      </c>
      <c r="H164" s="20">
        <f>AA164</f>
        <v>4</v>
      </c>
      <c r="I164" s="20">
        <f>AB166</f>
        <v>2</v>
      </c>
      <c r="J164" s="20">
        <f>AA166</f>
        <v>4</v>
      </c>
      <c r="K164" s="20"/>
      <c r="L164" s="20"/>
      <c r="M164" s="20"/>
      <c r="N164" s="20"/>
      <c r="O164" s="22">
        <f t="shared" si="154"/>
        <v>2</v>
      </c>
      <c r="P164" s="23"/>
      <c r="Q164" s="24">
        <f>Z161+Z164+Z166</f>
        <v>81</v>
      </c>
      <c r="R164" s="19">
        <f>Y161+Y164+Y166</f>
        <v>76</v>
      </c>
      <c r="S164" s="25">
        <f t="shared" si="155"/>
        <v>5</v>
      </c>
      <c r="T164" s="63" t="s">
        <v>335</v>
      </c>
      <c r="U164" s="64" t="str">
        <f>C162</f>
        <v>ALTIKULAÇ TENİS KULÜBÜ</v>
      </c>
      <c r="V164" s="65" t="str">
        <f>C164</f>
        <v>MALATYA GENÇLİK HİZ. S. K.</v>
      </c>
      <c r="W164" s="29">
        <f t="shared" si="156"/>
        <v>2</v>
      </c>
      <c r="X164" s="21">
        <f t="shared" si="156"/>
        <v>1</v>
      </c>
      <c r="Y164" s="294">
        <v>32</v>
      </c>
      <c r="Z164" s="295">
        <v>18</v>
      </c>
      <c r="AA164" s="295">
        <v>4</v>
      </c>
      <c r="AB164" s="295">
        <v>2</v>
      </c>
      <c r="AC164" s="295">
        <v>2</v>
      </c>
      <c r="AD164" s="295">
        <v>1</v>
      </c>
      <c r="AF164" s="117">
        <f t="shared" si="157"/>
        <v>1</v>
      </c>
      <c r="AG164" s="117">
        <f t="shared" si="158"/>
        <v>0</v>
      </c>
      <c r="AH164" s="117">
        <f t="shared" si="159"/>
        <v>0</v>
      </c>
      <c r="AI164" s="117">
        <f t="shared" si="160"/>
        <v>0</v>
      </c>
      <c r="AJ164" s="117">
        <f t="shared" si="161"/>
        <v>0</v>
      </c>
    </row>
    <row r="165" spans="2:36" ht="15">
      <c r="B165" s="102"/>
      <c r="C165" s="16"/>
      <c r="D165" s="17"/>
      <c r="E165" s="18"/>
      <c r="F165" s="19"/>
      <c r="G165" s="20"/>
      <c r="H165" s="20"/>
      <c r="I165" s="20"/>
      <c r="J165" s="20"/>
      <c r="K165" s="20"/>
      <c r="L165" s="20"/>
      <c r="M165" s="20"/>
      <c r="N165" s="20"/>
      <c r="O165" s="22"/>
      <c r="P165" s="32"/>
      <c r="Q165" s="24"/>
      <c r="R165" s="19"/>
      <c r="S165" s="25"/>
      <c r="T165" s="63" t="s">
        <v>330</v>
      </c>
      <c r="U165" s="64" t="str">
        <f>C161</f>
        <v>1966 MALATYA GENÇLİK VE S.K.</v>
      </c>
      <c r="V165" s="65" t="str">
        <f>C162</f>
        <v>ALTIKULAÇ TENİS KULÜBÜ</v>
      </c>
      <c r="W165" s="29">
        <f t="shared" si="156"/>
        <v>0</v>
      </c>
      <c r="X165" s="21">
        <f t="shared" si="156"/>
        <v>3</v>
      </c>
      <c r="Y165" s="295">
        <v>1</v>
      </c>
      <c r="Z165" s="295">
        <v>36</v>
      </c>
      <c r="AA165" s="295">
        <v>0</v>
      </c>
      <c r="AB165" s="295">
        <v>6</v>
      </c>
      <c r="AC165" s="295">
        <v>0</v>
      </c>
      <c r="AD165" s="295">
        <v>3</v>
      </c>
    </row>
    <row r="166" spans="2:36" ht="15.75" thickBot="1">
      <c r="B166" s="106"/>
      <c r="C166" s="66"/>
      <c r="D166" s="67"/>
      <c r="E166" s="68"/>
      <c r="F166" s="69"/>
      <c r="G166" s="70"/>
      <c r="H166" s="70"/>
      <c r="I166" s="70"/>
      <c r="J166" s="70"/>
      <c r="K166" s="70"/>
      <c r="L166" s="70"/>
      <c r="M166" s="70"/>
      <c r="N166" s="70"/>
      <c r="O166" s="71"/>
      <c r="P166" s="72"/>
      <c r="Q166" s="73"/>
      <c r="R166" s="69"/>
      <c r="S166" s="74"/>
      <c r="T166" s="75" t="s">
        <v>320</v>
      </c>
      <c r="U166" s="76" t="str">
        <f>C163</f>
        <v>DOĞUKENT İHTİSAS KULÜBÜ</v>
      </c>
      <c r="V166" s="77" t="str">
        <f>C164</f>
        <v>MALATYA GENÇLİK HİZ. S. K.</v>
      </c>
      <c r="W166" s="59">
        <f t="shared" si="156"/>
        <v>2</v>
      </c>
      <c r="X166" s="60">
        <f t="shared" si="156"/>
        <v>1</v>
      </c>
      <c r="Y166" s="294">
        <v>37</v>
      </c>
      <c r="Z166" s="295">
        <v>27</v>
      </c>
      <c r="AA166" s="295">
        <v>4</v>
      </c>
      <c r="AB166" s="295">
        <v>2</v>
      </c>
      <c r="AC166" s="295">
        <v>2</v>
      </c>
      <c r="AD166" s="295">
        <v>1</v>
      </c>
    </row>
    <row r="167" spans="2:36" ht="15" thickBot="1"/>
    <row r="168" spans="2:36" ht="83.1" customHeight="1" thickTop="1">
      <c r="B168" s="183" t="s">
        <v>51</v>
      </c>
      <c r="C168" s="8" t="s">
        <v>65</v>
      </c>
      <c r="D168" s="9" t="s">
        <v>307</v>
      </c>
      <c r="E168" s="10" t="s">
        <v>308</v>
      </c>
      <c r="F168" s="11" t="s">
        <v>309</v>
      </c>
      <c r="G168" s="10" t="s">
        <v>308</v>
      </c>
      <c r="H168" s="11" t="s">
        <v>309</v>
      </c>
      <c r="I168" s="10" t="s">
        <v>308</v>
      </c>
      <c r="J168" s="11" t="s">
        <v>309</v>
      </c>
      <c r="K168" s="10" t="s">
        <v>308</v>
      </c>
      <c r="L168" s="11" t="s">
        <v>309</v>
      </c>
      <c r="M168" s="10" t="s">
        <v>308</v>
      </c>
      <c r="N168" s="11" t="s">
        <v>309</v>
      </c>
      <c r="O168" s="62" t="s">
        <v>310</v>
      </c>
      <c r="P168" s="12" t="s">
        <v>311</v>
      </c>
      <c r="Q168" s="10" t="s">
        <v>312</v>
      </c>
      <c r="R168" s="11" t="s">
        <v>313</v>
      </c>
      <c r="S168" s="13" t="s">
        <v>314</v>
      </c>
      <c r="T168" s="14" t="s">
        <v>315</v>
      </c>
      <c r="U168" s="464" t="s">
        <v>316</v>
      </c>
      <c r="V168" s="465"/>
      <c r="W168" s="466" t="s">
        <v>317</v>
      </c>
      <c r="X168" s="467"/>
      <c r="Y168" s="297" t="s">
        <v>333</v>
      </c>
      <c r="Z168" s="298" t="s">
        <v>333</v>
      </c>
      <c r="AA168" s="298" t="s">
        <v>334</v>
      </c>
      <c r="AB168" s="298" t="s">
        <v>334</v>
      </c>
    </row>
    <row r="169" spans="2:36" ht="12.75" customHeight="1">
      <c r="B169" s="102">
        <v>1</v>
      </c>
      <c r="C169" s="16" t="s">
        <v>373</v>
      </c>
      <c r="D169" s="17">
        <f>SUM(AF169:AJ169)</f>
        <v>2</v>
      </c>
      <c r="E169" s="18">
        <f>AA169</f>
        <v>0</v>
      </c>
      <c r="F169" s="19">
        <f>AB169</f>
        <v>0</v>
      </c>
      <c r="G169" s="20">
        <f>AA171</f>
        <v>4</v>
      </c>
      <c r="H169" s="20">
        <f>AB171</f>
        <v>2</v>
      </c>
      <c r="I169" s="20">
        <f>AA173</f>
        <v>6</v>
      </c>
      <c r="J169" s="20">
        <f>AB173</f>
        <v>0</v>
      </c>
      <c r="K169" s="20"/>
      <c r="L169" s="20"/>
      <c r="M169" s="20"/>
      <c r="N169" s="20"/>
      <c r="O169" s="22">
        <f>E169+G169+I169-F169-H169-J169</f>
        <v>8</v>
      </c>
      <c r="P169" s="23"/>
      <c r="Q169" s="24">
        <f>Y169+Y171+Y173</f>
        <v>68</v>
      </c>
      <c r="R169" s="19">
        <f>Z169+Z171+Z173</f>
        <v>27</v>
      </c>
      <c r="S169" s="25">
        <f>Q169-R169</f>
        <v>41</v>
      </c>
      <c r="T169" s="63" t="s">
        <v>324</v>
      </c>
      <c r="U169" s="64" t="str">
        <f>C169</f>
        <v>ŞIRNAK YURDUM GENÇLİK VE SPOR K.</v>
      </c>
      <c r="V169" s="65" t="str">
        <f>C172</f>
        <v>BYE</v>
      </c>
      <c r="W169" s="29">
        <f>AC169</f>
        <v>0</v>
      </c>
      <c r="X169" s="21">
        <f>AD169</f>
        <v>0</v>
      </c>
      <c r="Y169" s="294"/>
      <c r="AF169" s="117">
        <f>IF(E169&gt;F169,1,0)</f>
        <v>0</v>
      </c>
      <c r="AG169" s="117">
        <f>IF(G169&gt;H169,1,0)</f>
        <v>1</v>
      </c>
      <c r="AH169" s="117">
        <f>IF(I169&gt;J169,1,0)</f>
        <v>1</v>
      </c>
      <c r="AI169" s="117">
        <f>IF(K169&gt;L169,1,0)</f>
        <v>0</v>
      </c>
      <c r="AJ169" s="117">
        <f>IF(M169&gt;N169,1,0)</f>
        <v>0</v>
      </c>
    </row>
    <row r="170" spans="2:36" ht="15">
      <c r="B170" s="102">
        <v>2</v>
      </c>
      <c r="C170" s="16" t="s">
        <v>17</v>
      </c>
      <c r="D170" s="17">
        <f t="shared" ref="D170:D172" si="162">SUM(AF170:AJ170)</f>
        <v>0</v>
      </c>
      <c r="E170" s="18">
        <f>AA170</f>
        <v>0</v>
      </c>
      <c r="F170" s="19">
        <f>AB170</f>
        <v>6</v>
      </c>
      <c r="G170" s="20">
        <f>AA172</f>
        <v>0</v>
      </c>
      <c r="H170" s="20">
        <f>AB172</f>
        <v>0</v>
      </c>
      <c r="I170" s="20">
        <f>AB173</f>
        <v>0</v>
      </c>
      <c r="J170" s="20">
        <f>AA173</f>
        <v>6</v>
      </c>
      <c r="K170" s="20"/>
      <c r="L170" s="20"/>
      <c r="M170" s="20"/>
      <c r="N170" s="20"/>
      <c r="O170" s="22">
        <f t="shared" ref="O170:O172" si="163">E170+G170+I170-F170-H170-J170</f>
        <v>-12</v>
      </c>
      <c r="P170" s="23"/>
      <c r="Q170" s="24">
        <f>Y170+Y172+Z173</f>
        <v>19</v>
      </c>
      <c r="R170" s="19">
        <f>Z170+Z172+Y173</f>
        <v>72</v>
      </c>
      <c r="S170" s="25">
        <f t="shared" ref="S170:S172" si="164">Q170-R170</f>
        <v>-53</v>
      </c>
      <c r="T170" s="63" t="s">
        <v>323</v>
      </c>
      <c r="U170" s="64" t="str">
        <f>C170</f>
        <v>ŞIRNAK TENİS SPOR KULÜBÜ</v>
      </c>
      <c r="V170" s="65" t="str">
        <f>C171</f>
        <v>ŞIRNAK GELİŞİM GENÇLİK VE SPOR K.</v>
      </c>
      <c r="W170" s="29">
        <f t="shared" ref="W170:W174" si="165">AC170</f>
        <v>0</v>
      </c>
      <c r="X170" s="21">
        <f t="shared" ref="X170:X174" si="166">AD170</f>
        <v>3</v>
      </c>
      <c r="Y170" s="294">
        <v>14</v>
      </c>
      <c r="Z170" s="295">
        <v>36</v>
      </c>
      <c r="AA170" s="295">
        <v>0</v>
      </c>
      <c r="AB170" s="295">
        <v>6</v>
      </c>
      <c r="AC170" s="295">
        <v>0</v>
      </c>
      <c r="AD170" s="295">
        <v>3</v>
      </c>
      <c r="AF170" s="117">
        <f t="shared" ref="AF170:AF172" si="167">IF(E170&gt;F170,1,0)</f>
        <v>0</v>
      </c>
      <c r="AG170" s="117">
        <f t="shared" ref="AG170:AG172" si="168">IF(G170&gt;H170,1,0)</f>
        <v>0</v>
      </c>
      <c r="AH170" s="117">
        <f t="shared" ref="AH170:AH172" si="169">IF(I170&gt;J170,1,0)</f>
        <v>0</v>
      </c>
      <c r="AI170" s="117">
        <f t="shared" ref="AI170:AI172" si="170">IF(K170&gt;L170,1,0)</f>
        <v>0</v>
      </c>
      <c r="AJ170" s="117">
        <f t="shared" ref="AJ170:AJ172" si="171">IF(M170&gt;N170,1,0)</f>
        <v>0</v>
      </c>
    </row>
    <row r="171" spans="2:36" ht="15">
      <c r="B171" s="102">
        <v>3</v>
      </c>
      <c r="C171" s="16" t="s">
        <v>372</v>
      </c>
      <c r="D171" s="17">
        <f t="shared" si="162"/>
        <v>1</v>
      </c>
      <c r="E171" s="18">
        <f>AB170</f>
        <v>6</v>
      </c>
      <c r="F171" s="19">
        <f>AA170</f>
        <v>0</v>
      </c>
      <c r="G171" s="20">
        <f>AB171</f>
        <v>2</v>
      </c>
      <c r="H171" s="20">
        <f>AA171</f>
        <v>4</v>
      </c>
      <c r="I171" s="20">
        <f>AA174</f>
        <v>0</v>
      </c>
      <c r="J171" s="20">
        <f>AB174</f>
        <v>0</v>
      </c>
      <c r="K171" s="20"/>
      <c r="L171" s="20"/>
      <c r="M171" s="20"/>
      <c r="N171" s="20"/>
      <c r="O171" s="22">
        <f t="shared" si="163"/>
        <v>4</v>
      </c>
      <c r="P171" s="23"/>
      <c r="Q171" s="24">
        <f>Z170+Z171+Y174</f>
        <v>58</v>
      </c>
      <c r="R171" s="19">
        <f>Y170+Y171+Z174</f>
        <v>46</v>
      </c>
      <c r="S171" s="25">
        <f t="shared" si="164"/>
        <v>12</v>
      </c>
      <c r="T171" s="63" t="s">
        <v>327</v>
      </c>
      <c r="U171" s="64" t="str">
        <f>C169</f>
        <v>ŞIRNAK YURDUM GENÇLİK VE SPOR K.</v>
      </c>
      <c r="V171" s="65" t="str">
        <f>C171</f>
        <v>ŞIRNAK GELİŞİM GENÇLİK VE SPOR K.</v>
      </c>
      <c r="W171" s="29">
        <f t="shared" si="165"/>
        <v>2</v>
      </c>
      <c r="X171" s="21">
        <f t="shared" si="166"/>
        <v>1</v>
      </c>
      <c r="Y171" s="294">
        <v>32</v>
      </c>
      <c r="Z171" s="295">
        <v>22</v>
      </c>
      <c r="AA171" s="295">
        <v>4</v>
      </c>
      <c r="AB171" s="295">
        <v>2</v>
      </c>
      <c r="AC171" s="295">
        <v>2</v>
      </c>
      <c r="AD171" s="295">
        <v>1</v>
      </c>
      <c r="AF171" s="117">
        <f t="shared" si="167"/>
        <v>1</v>
      </c>
      <c r="AG171" s="117">
        <f t="shared" si="168"/>
        <v>0</v>
      </c>
      <c r="AH171" s="117">
        <f t="shared" si="169"/>
        <v>0</v>
      </c>
      <c r="AI171" s="117">
        <f t="shared" si="170"/>
        <v>0</v>
      </c>
      <c r="AJ171" s="117">
        <f t="shared" si="171"/>
        <v>0</v>
      </c>
    </row>
    <row r="172" spans="2:36" ht="15">
      <c r="B172" s="102">
        <v>4</v>
      </c>
      <c r="C172" s="16" t="s">
        <v>336</v>
      </c>
      <c r="D172" s="17">
        <f t="shared" si="162"/>
        <v>0</v>
      </c>
      <c r="E172" s="18">
        <f>AB169</f>
        <v>0</v>
      </c>
      <c r="F172" s="19">
        <f>AA169</f>
        <v>0</v>
      </c>
      <c r="G172" s="20">
        <f>AB172</f>
        <v>0</v>
      </c>
      <c r="H172" s="20">
        <f>AA172</f>
        <v>0</v>
      </c>
      <c r="I172" s="20">
        <f>AB174</f>
        <v>0</v>
      </c>
      <c r="J172" s="20">
        <f>AA174</f>
        <v>0</v>
      </c>
      <c r="K172" s="20"/>
      <c r="L172" s="20"/>
      <c r="M172" s="20"/>
      <c r="N172" s="20"/>
      <c r="O172" s="22">
        <f t="shared" si="163"/>
        <v>0</v>
      </c>
      <c r="P172" s="23"/>
      <c r="Q172" s="24">
        <f>Z169+Z172+Z174</f>
        <v>0</v>
      </c>
      <c r="R172" s="19">
        <f>Y169+Y172+Y174</f>
        <v>0</v>
      </c>
      <c r="S172" s="25">
        <f t="shared" si="164"/>
        <v>0</v>
      </c>
      <c r="T172" s="63" t="s">
        <v>335</v>
      </c>
      <c r="U172" s="64" t="str">
        <f>C170</f>
        <v>ŞIRNAK TENİS SPOR KULÜBÜ</v>
      </c>
      <c r="V172" s="65" t="str">
        <f>C172</f>
        <v>BYE</v>
      </c>
      <c r="W172" s="29">
        <f t="shared" si="165"/>
        <v>0</v>
      </c>
      <c r="X172" s="21">
        <f t="shared" si="166"/>
        <v>0</v>
      </c>
      <c r="Y172" s="294"/>
      <c r="AF172" s="117">
        <f t="shared" si="167"/>
        <v>0</v>
      </c>
      <c r="AG172" s="117">
        <f t="shared" si="168"/>
        <v>0</v>
      </c>
      <c r="AH172" s="117">
        <f t="shared" si="169"/>
        <v>0</v>
      </c>
      <c r="AI172" s="117">
        <f t="shared" si="170"/>
        <v>0</v>
      </c>
      <c r="AJ172" s="117">
        <f t="shared" si="171"/>
        <v>0</v>
      </c>
    </row>
    <row r="173" spans="2:36" ht="15">
      <c r="B173" s="102"/>
      <c r="C173" s="16"/>
      <c r="D173" s="17"/>
      <c r="E173" s="18"/>
      <c r="F173" s="19"/>
      <c r="G173" s="20"/>
      <c r="H173" s="20"/>
      <c r="I173" s="20"/>
      <c r="J173" s="20"/>
      <c r="K173" s="20"/>
      <c r="L173" s="20"/>
      <c r="M173" s="20"/>
      <c r="N173" s="20"/>
      <c r="O173" s="22"/>
      <c r="P173" s="32"/>
      <c r="Q173" s="24"/>
      <c r="R173" s="19"/>
      <c r="S173" s="25"/>
      <c r="T173" s="63" t="s">
        <v>330</v>
      </c>
      <c r="U173" s="64" t="str">
        <f>C169</f>
        <v>ŞIRNAK YURDUM GENÇLİK VE SPOR K.</v>
      </c>
      <c r="V173" s="65" t="str">
        <f>C170</f>
        <v>ŞIRNAK TENİS SPOR KULÜBÜ</v>
      </c>
      <c r="W173" s="29">
        <f t="shared" si="165"/>
        <v>3</v>
      </c>
      <c r="X173" s="21">
        <f t="shared" si="166"/>
        <v>0</v>
      </c>
      <c r="Y173" s="294">
        <v>36</v>
      </c>
      <c r="Z173" s="295">
        <v>5</v>
      </c>
      <c r="AA173" s="295">
        <v>6</v>
      </c>
      <c r="AB173" s="295">
        <v>0</v>
      </c>
      <c r="AC173" s="295">
        <v>3</v>
      </c>
      <c r="AD173" s="295">
        <v>0</v>
      </c>
    </row>
    <row r="174" spans="2:36" ht="15.75" thickBot="1">
      <c r="B174" s="106"/>
      <c r="C174" s="66"/>
      <c r="D174" s="67"/>
      <c r="E174" s="68"/>
      <c r="F174" s="69"/>
      <c r="G174" s="70"/>
      <c r="H174" s="70"/>
      <c r="I174" s="70"/>
      <c r="J174" s="70"/>
      <c r="K174" s="70"/>
      <c r="L174" s="70"/>
      <c r="M174" s="70"/>
      <c r="N174" s="70"/>
      <c r="O174" s="71"/>
      <c r="P174" s="72"/>
      <c r="Q174" s="73"/>
      <c r="R174" s="69"/>
      <c r="S174" s="74"/>
      <c r="T174" s="75" t="s">
        <v>320</v>
      </c>
      <c r="U174" s="76" t="str">
        <f>C171</f>
        <v>ŞIRNAK GELİŞİM GENÇLİK VE SPOR K.</v>
      </c>
      <c r="V174" s="77" t="str">
        <f>C172</f>
        <v>BYE</v>
      </c>
      <c r="W174" s="59">
        <f t="shared" si="165"/>
        <v>0</v>
      </c>
      <c r="X174" s="60">
        <f t="shared" si="166"/>
        <v>0</v>
      </c>
      <c r="Y174" s="294"/>
    </row>
    <row r="175" spans="2:36" ht="15" thickBot="1">
      <c r="E175" s="15">
        <f>E174+E173+E172+E171+E170+E169+G174+G173+G172+G171+G170+G169+I174+I173+I172+I171+I170+I169+K174+K173+K172+K171+K170+K169+M174+M173+M172+M171+M170+M169</f>
        <v>18</v>
      </c>
      <c r="H175" s="15">
        <f>F174+F173+F172+F171+F170+F169+H174+H173+H172+H171+H170+H169+J174+J173+J172+J171+J170+J169+L174+L173+L172+L171+L170+L169+N174+N173+N172+N171+N170+N169</f>
        <v>18</v>
      </c>
      <c r="O175" s="15">
        <f>SUM(O169:O174)</f>
        <v>0</v>
      </c>
      <c r="Q175" s="15">
        <f>SUM(Q169:Q174)</f>
        <v>145</v>
      </c>
      <c r="R175" s="15">
        <f>SUM(R169:R174)</f>
        <v>145</v>
      </c>
      <c r="S175" s="15">
        <f>SUM(S169:S174)</f>
        <v>0</v>
      </c>
    </row>
    <row r="176" spans="2:36" ht="83.1" customHeight="1" thickTop="1">
      <c r="B176" s="183" t="s">
        <v>53</v>
      </c>
      <c r="C176" s="8" t="s">
        <v>64</v>
      </c>
      <c r="D176" s="9" t="s">
        <v>307</v>
      </c>
      <c r="E176" s="10" t="s">
        <v>308</v>
      </c>
      <c r="F176" s="11" t="s">
        <v>309</v>
      </c>
      <c r="G176" s="10" t="s">
        <v>308</v>
      </c>
      <c r="H176" s="11" t="s">
        <v>309</v>
      </c>
      <c r="I176" s="10" t="s">
        <v>308</v>
      </c>
      <c r="J176" s="11" t="s">
        <v>309</v>
      </c>
      <c r="K176" s="10" t="s">
        <v>308</v>
      </c>
      <c r="L176" s="11" t="s">
        <v>309</v>
      </c>
      <c r="M176" s="10" t="s">
        <v>308</v>
      </c>
      <c r="N176" s="11" t="s">
        <v>309</v>
      </c>
      <c r="O176" s="62" t="s">
        <v>310</v>
      </c>
      <c r="P176" s="12" t="s">
        <v>311</v>
      </c>
      <c r="Q176" s="10" t="s">
        <v>312</v>
      </c>
      <c r="R176" s="11" t="s">
        <v>313</v>
      </c>
      <c r="S176" s="13" t="s">
        <v>314</v>
      </c>
      <c r="T176" s="14" t="s">
        <v>315</v>
      </c>
      <c r="U176" s="464" t="s">
        <v>316</v>
      </c>
      <c r="V176" s="465"/>
      <c r="W176" s="466" t="s">
        <v>317</v>
      </c>
      <c r="X176" s="467"/>
      <c r="Y176" s="297" t="s">
        <v>333</v>
      </c>
      <c r="Z176" s="298" t="s">
        <v>333</v>
      </c>
      <c r="AA176" s="298" t="s">
        <v>334</v>
      </c>
      <c r="AB176" s="298" t="s">
        <v>334</v>
      </c>
    </row>
    <row r="177" spans="2:36" ht="12.75" customHeight="1">
      <c r="B177" s="102">
        <v>1</v>
      </c>
      <c r="C177" s="16" t="s">
        <v>386</v>
      </c>
      <c r="D177" s="17">
        <f>SUM(AF177:AJ177)</f>
        <v>1</v>
      </c>
      <c r="E177" s="18">
        <f>AA177</f>
        <v>0</v>
      </c>
      <c r="F177" s="19">
        <f>AB177</f>
        <v>0</v>
      </c>
      <c r="G177" s="20">
        <f>AA179</f>
        <v>0</v>
      </c>
      <c r="H177" s="20">
        <f>AB179</f>
        <v>0</v>
      </c>
      <c r="I177" s="20">
        <f>AA181</f>
        <v>6</v>
      </c>
      <c r="J177" s="20">
        <f>AB181</f>
        <v>0</v>
      </c>
      <c r="K177" s="20"/>
      <c r="L177" s="20"/>
      <c r="M177" s="20"/>
      <c r="N177" s="20"/>
      <c r="O177" s="22">
        <f>E177+G177+I177-F177-H177-J177</f>
        <v>6</v>
      </c>
      <c r="P177" s="23"/>
      <c r="Q177" s="24">
        <f>Y177+Y179+Y181</f>
        <v>36</v>
      </c>
      <c r="R177" s="19">
        <f>Z177+Z179+Z181</f>
        <v>17</v>
      </c>
      <c r="S177" s="25">
        <f>Q177-R177</f>
        <v>19</v>
      </c>
      <c r="T177" s="63" t="s">
        <v>324</v>
      </c>
      <c r="U177" s="64" t="str">
        <f>C177</f>
        <v>ŞANLIURFA FIRAT GENÇLİK VE SPOR K.</v>
      </c>
      <c r="V177" s="65" t="str">
        <f>C180</f>
        <v>BYE</v>
      </c>
      <c r="W177" s="29">
        <f>AC177</f>
        <v>0</v>
      </c>
      <c r="X177" s="21">
        <f>AD177</f>
        <v>0</v>
      </c>
      <c r="Y177" s="294"/>
      <c r="AF177" s="117">
        <f>IF(E177&gt;F177,1,0)</f>
        <v>0</v>
      </c>
      <c r="AG177" s="117">
        <f>IF(G177&gt;H177,1,0)</f>
        <v>0</v>
      </c>
      <c r="AH177" s="117">
        <f>IF(I177&gt;J177,1,0)</f>
        <v>1</v>
      </c>
      <c r="AI177" s="117">
        <f>IF(K177&gt;L177,1,0)</f>
        <v>0</v>
      </c>
      <c r="AJ177" s="117">
        <f>IF(M177&gt;N177,1,0)</f>
        <v>0</v>
      </c>
    </row>
    <row r="178" spans="2:36" ht="15">
      <c r="B178" s="102">
        <v>2</v>
      </c>
      <c r="C178" s="16" t="s">
        <v>15</v>
      </c>
      <c r="D178" s="17">
        <f t="shared" ref="D178:D180" si="172">SUM(AF178:AJ178)</f>
        <v>0</v>
      </c>
      <c r="E178" s="18">
        <f>AA178</f>
        <v>0</v>
      </c>
      <c r="F178" s="19">
        <f>AB178</f>
        <v>0</v>
      </c>
      <c r="G178" s="20">
        <f>AA180</f>
        <v>0</v>
      </c>
      <c r="H178" s="20">
        <f>AB180</f>
        <v>0</v>
      </c>
      <c r="I178" s="20">
        <f>AB181</f>
        <v>0</v>
      </c>
      <c r="J178" s="20">
        <f>AA181</f>
        <v>6</v>
      </c>
      <c r="K178" s="20"/>
      <c r="L178" s="20"/>
      <c r="M178" s="20"/>
      <c r="N178" s="20"/>
      <c r="O178" s="22">
        <f t="shared" ref="O178:O180" si="173">E178+G178+I178-F178-H178-J178</f>
        <v>-6</v>
      </c>
      <c r="P178" s="23"/>
      <c r="Q178" s="24">
        <f>Y178+Y180+Z181</f>
        <v>17</v>
      </c>
      <c r="R178" s="19">
        <f>Z178+Z180+Y181</f>
        <v>36</v>
      </c>
      <c r="S178" s="25">
        <f t="shared" ref="S178:S180" si="174">Q178-R178</f>
        <v>-19</v>
      </c>
      <c r="T178" s="63" t="s">
        <v>323</v>
      </c>
      <c r="U178" s="64" t="str">
        <f>C178</f>
        <v>ŞANLIURFA GENÇLİK SPOR KULÜBÜ</v>
      </c>
      <c r="V178" s="65" t="str">
        <f>C179</f>
        <v>BYE</v>
      </c>
      <c r="W178" s="29">
        <f t="shared" ref="W178:W182" si="175">AC178</f>
        <v>0</v>
      </c>
      <c r="X178" s="21">
        <f t="shared" ref="X178:X182" si="176">AD178</f>
        <v>0</v>
      </c>
      <c r="Y178" s="294"/>
      <c r="AF178" s="117">
        <f t="shared" ref="AF178:AF180" si="177">IF(E178&gt;F178,1,0)</f>
        <v>0</v>
      </c>
      <c r="AG178" s="117">
        <f t="shared" ref="AG178:AG180" si="178">IF(G178&gt;H178,1,0)</f>
        <v>0</v>
      </c>
      <c r="AH178" s="117">
        <f t="shared" ref="AH178:AH180" si="179">IF(I178&gt;J178,1,0)</f>
        <v>0</v>
      </c>
      <c r="AI178" s="117">
        <f t="shared" ref="AI178:AI180" si="180">IF(K178&gt;L178,1,0)</f>
        <v>0</v>
      </c>
      <c r="AJ178" s="117">
        <f t="shared" ref="AJ178:AJ180" si="181">IF(M178&gt;N178,1,0)</f>
        <v>0</v>
      </c>
    </row>
    <row r="179" spans="2:36" ht="15">
      <c r="B179" s="102">
        <v>3</v>
      </c>
      <c r="C179" s="16" t="s">
        <v>336</v>
      </c>
      <c r="D179" s="17">
        <f t="shared" si="172"/>
        <v>0</v>
      </c>
      <c r="E179" s="18">
        <f>AB178</f>
        <v>0</v>
      </c>
      <c r="F179" s="19">
        <f>AA178</f>
        <v>0</v>
      </c>
      <c r="G179" s="20">
        <f>AB179</f>
        <v>0</v>
      </c>
      <c r="H179" s="20">
        <f>AA179</f>
        <v>0</v>
      </c>
      <c r="I179" s="20">
        <f>AA182</f>
        <v>0</v>
      </c>
      <c r="J179" s="20">
        <f>AB182</f>
        <v>0</v>
      </c>
      <c r="K179" s="20"/>
      <c r="L179" s="20"/>
      <c r="M179" s="20"/>
      <c r="N179" s="20"/>
      <c r="O179" s="22">
        <f t="shared" si="173"/>
        <v>0</v>
      </c>
      <c r="P179" s="23"/>
      <c r="Q179" s="24">
        <f>Z178+Z179+Y182</f>
        <v>0</v>
      </c>
      <c r="R179" s="19">
        <f>Y178+Y179+Z182</f>
        <v>0</v>
      </c>
      <c r="S179" s="25">
        <f t="shared" si="174"/>
        <v>0</v>
      </c>
      <c r="T179" s="63" t="s">
        <v>327</v>
      </c>
      <c r="U179" s="64" t="str">
        <f>C177</f>
        <v>ŞANLIURFA FIRAT GENÇLİK VE SPOR K.</v>
      </c>
      <c r="V179" s="65" t="str">
        <f>C179</f>
        <v>BYE</v>
      </c>
      <c r="W179" s="29">
        <f t="shared" si="175"/>
        <v>0</v>
      </c>
      <c r="X179" s="21">
        <f t="shared" si="176"/>
        <v>0</v>
      </c>
      <c r="Y179" s="294"/>
      <c r="AF179" s="117">
        <f t="shared" si="177"/>
        <v>0</v>
      </c>
      <c r="AG179" s="117">
        <f t="shared" si="178"/>
        <v>0</v>
      </c>
      <c r="AH179" s="117">
        <f t="shared" si="179"/>
        <v>0</v>
      </c>
      <c r="AI179" s="117">
        <f t="shared" si="180"/>
        <v>0</v>
      </c>
      <c r="AJ179" s="117">
        <f t="shared" si="181"/>
        <v>0</v>
      </c>
    </row>
    <row r="180" spans="2:36" ht="15">
      <c r="B180" s="102">
        <v>4</v>
      </c>
      <c r="C180" s="16" t="s">
        <v>336</v>
      </c>
      <c r="D180" s="17">
        <f t="shared" si="172"/>
        <v>0</v>
      </c>
      <c r="E180" s="18">
        <f>AB177</f>
        <v>0</v>
      </c>
      <c r="F180" s="19">
        <f>AA177</f>
        <v>0</v>
      </c>
      <c r="G180" s="20">
        <f>AB180</f>
        <v>0</v>
      </c>
      <c r="H180" s="20">
        <f>AA180</f>
        <v>0</v>
      </c>
      <c r="I180" s="20">
        <f>AB182</f>
        <v>0</v>
      </c>
      <c r="J180" s="20">
        <f>AA182</f>
        <v>0</v>
      </c>
      <c r="K180" s="20"/>
      <c r="L180" s="20"/>
      <c r="M180" s="20"/>
      <c r="N180" s="20"/>
      <c r="O180" s="22">
        <f t="shared" si="173"/>
        <v>0</v>
      </c>
      <c r="P180" s="23"/>
      <c r="Q180" s="24">
        <f>Z177+Z180+Z182</f>
        <v>0</v>
      </c>
      <c r="R180" s="19">
        <f>Y177+Y180+Y182</f>
        <v>0</v>
      </c>
      <c r="S180" s="25">
        <f t="shared" si="174"/>
        <v>0</v>
      </c>
      <c r="T180" s="63" t="s">
        <v>335</v>
      </c>
      <c r="U180" s="64" t="str">
        <f>C178</f>
        <v>ŞANLIURFA GENÇLİK SPOR KULÜBÜ</v>
      </c>
      <c r="V180" s="65" t="str">
        <f>C180</f>
        <v>BYE</v>
      </c>
      <c r="W180" s="29">
        <f t="shared" si="175"/>
        <v>0</v>
      </c>
      <c r="X180" s="21">
        <f t="shared" si="176"/>
        <v>0</v>
      </c>
      <c r="Y180" s="294"/>
      <c r="AF180" s="117">
        <f t="shared" si="177"/>
        <v>0</v>
      </c>
      <c r="AG180" s="117">
        <f t="shared" si="178"/>
        <v>0</v>
      </c>
      <c r="AH180" s="117">
        <f t="shared" si="179"/>
        <v>0</v>
      </c>
      <c r="AI180" s="117">
        <f t="shared" si="180"/>
        <v>0</v>
      </c>
      <c r="AJ180" s="117">
        <f t="shared" si="181"/>
        <v>0</v>
      </c>
    </row>
    <row r="181" spans="2:36" ht="15">
      <c r="B181" s="102"/>
      <c r="C181" s="16"/>
      <c r="D181" s="17"/>
      <c r="E181" s="18"/>
      <c r="F181" s="19"/>
      <c r="G181" s="20"/>
      <c r="H181" s="20"/>
      <c r="I181" s="20"/>
      <c r="J181" s="20"/>
      <c r="K181" s="20"/>
      <c r="L181" s="20"/>
      <c r="M181" s="20"/>
      <c r="N181" s="20"/>
      <c r="O181" s="22"/>
      <c r="P181" s="32"/>
      <c r="Q181" s="24"/>
      <c r="R181" s="19"/>
      <c r="S181" s="25"/>
      <c r="T181" s="63" t="s">
        <v>330</v>
      </c>
      <c r="U181" s="64" t="str">
        <f>C177</f>
        <v>ŞANLIURFA FIRAT GENÇLİK VE SPOR K.</v>
      </c>
      <c r="V181" s="65" t="str">
        <f>C178</f>
        <v>ŞANLIURFA GENÇLİK SPOR KULÜBÜ</v>
      </c>
      <c r="W181" s="29">
        <f t="shared" si="175"/>
        <v>3</v>
      </c>
      <c r="X181" s="21">
        <f t="shared" si="176"/>
        <v>0</v>
      </c>
      <c r="Y181" s="294">
        <v>36</v>
      </c>
      <c r="Z181" s="295">
        <v>17</v>
      </c>
      <c r="AA181" s="295">
        <v>6</v>
      </c>
      <c r="AB181" s="295">
        <v>0</v>
      </c>
      <c r="AC181" s="295">
        <v>3</v>
      </c>
      <c r="AD181" s="295">
        <v>0</v>
      </c>
    </row>
    <row r="182" spans="2:36" ht="15.75" thickBot="1">
      <c r="B182" s="106"/>
      <c r="C182" s="66"/>
      <c r="D182" s="67"/>
      <c r="E182" s="68"/>
      <c r="F182" s="69"/>
      <c r="G182" s="70"/>
      <c r="H182" s="70"/>
      <c r="I182" s="70"/>
      <c r="J182" s="70"/>
      <c r="K182" s="70"/>
      <c r="L182" s="70"/>
      <c r="M182" s="70"/>
      <c r="N182" s="70"/>
      <c r="O182" s="71"/>
      <c r="P182" s="72"/>
      <c r="Q182" s="73"/>
      <c r="R182" s="69"/>
      <c r="S182" s="74"/>
      <c r="T182" s="75" t="s">
        <v>320</v>
      </c>
      <c r="U182" s="76" t="str">
        <f>C179</f>
        <v>BYE</v>
      </c>
      <c r="V182" s="77" t="str">
        <f>C180</f>
        <v>BYE</v>
      </c>
      <c r="W182" s="59">
        <f t="shared" si="175"/>
        <v>0</v>
      </c>
      <c r="X182" s="60">
        <f t="shared" si="176"/>
        <v>0</v>
      </c>
      <c r="Y182" s="294"/>
    </row>
    <row r="183" spans="2:36" ht="15" thickBot="1">
      <c r="E183" s="15">
        <f>E182+E181+E180+E179+E178+E177+G182+G181+G180+G179+G178+G177+I182+I181+I180+I179+I178+I177+K182+K181+K180+K179+K178+K177+M182+M181+M180+M179+M178+M177</f>
        <v>6</v>
      </c>
      <c r="H183" s="15">
        <f>F182+F181+F180+F179+F178+F177+H182+H181+H180+H179+H178+H177+J182+J181+J180+J179+J178+J177+L182+L181+L180+L179+L178+L177+N182+N181+N180+N179+N178+N177</f>
        <v>6</v>
      </c>
      <c r="O183" s="15">
        <f>SUM(O177:O182)</f>
        <v>0</v>
      </c>
      <c r="Q183" s="15">
        <f>SUM(Q177:Q182)</f>
        <v>53</v>
      </c>
      <c r="R183" s="15">
        <f>SUM(R177:R182)</f>
        <v>53</v>
      </c>
      <c r="S183" s="15">
        <f>SUM(S177:S182)</f>
        <v>0</v>
      </c>
    </row>
    <row r="184" spans="2:36" ht="57" customHeight="1" thickTop="1">
      <c r="B184" s="183" t="s">
        <v>390</v>
      </c>
      <c r="C184" s="8" t="s">
        <v>64</v>
      </c>
      <c r="D184" s="9" t="s">
        <v>307</v>
      </c>
      <c r="E184" s="10" t="s">
        <v>308</v>
      </c>
      <c r="F184" s="11" t="s">
        <v>309</v>
      </c>
      <c r="G184" s="10" t="s">
        <v>308</v>
      </c>
      <c r="H184" s="11" t="s">
        <v>309</v>
      </c>
      <c r="I184" s="10" t="s">
        <v>308</v>
      </c>
      <c r="J184" s="11" t="s">
        <v>309</v>
      </c>
      <c r="K184" s="10" t="s">
        <v>308</v>
      </c>
      <c r="L184" s="11" t="s">
        <v>309</v>
      </c>
      <c r="M184" s="10" t="s">
        <v>308</v>
      </c>
      <c r="N184" s="11" t="s">
        <v>309</v>
      </c>
      <c r="O184" s="62" t="s">
        <v>310</v>
      </c>
      <c r="P184" s="12" t="s">
        <v>311</v>
      </c>
      <c r="Q184" s="10" t="s">
        <v>312</v>
      </c>
      <c r="R184" s="11" t="s">
        <v>313</v>
      </c>
      <c r="S184" s="13" t="s">
        <v>314</v>
      </c>
      <c r="T184" s="14" t="s">
        <v>315</v>
      </c>
      <c r="U184" s="464" t="s">
        <v>316</v>
      </c>
      <c r="V184" s="465"/>
      <c r="W184" s="466" t="s">
        <v>317</v>
      </c>
      <c r="X184" s="467"/>
      <c r="Y184" s="297" t="s">
        <v>333</v>
      </c>
      <c r="Z184" s="298" t="s">
        <v>333</v>
      </c>
      <c r="AA184" s="298" t="s">
        <v>334</v>
      </c>
      <c r="AB184" s="298" t="s">
        <v>334</v>
      </c>
    </row>
    <row r="185" spans="2:36" ht="12.75" customHeight="1">
      <c r="B185" s="102">
        <v>1</v>
      </c>
      <c r="C185" s="16" t="s">
        <v>389</v>
      </c>
      <c r="D185" s="17">
        <f>SUM(AF185:AJ185)</f>
        <v>2</v>
      </c>
      <c r="E185" s="18">
        <f>AA185</f>
        <v>0</v>
      </c>
      <c r="F185" s="19">
        <f>AB185</f>
        <v>0</v>
      </c>
      <c r="G185" s="20">
        <f>AA187</f>
        <v>4</v>
      </c>
      <c r="H185" s="20">
        <f>AB187</f>
        <v>2</v>
      </c>
      <c r="I185" s="20">
        <f>AA189</f>
        <v>7</v>
      </c>
      <c r="J185" s="20">
        <f>AB189</f>
        <v>0</v>
      </c>
      <c r="K185" s="20"/>
      <c r="L185" s="20"/>
      <c r="M185" s="20"/>
      <c r="N185" s="20"/>
      <c r="O185" s="22">
        <f>E185+G185+I185-F185-H185-J185</f>
        <v>9</v>
      </c>
      <c r="P185" s="23"/>
      <c r="Q185" s="24">
        <f>Y185+Y187+Y189</f>
        <v>46</v>
      </c>
      <c r="R185" s="19">
        <f>Z185+Z187+Z189</f>
        <v>18</v>
      </c>
      <c r="S185" s="25">
        <f>Q185-R185</f>
        <v>28</v>
      </c>
      <c r="T185" s="63" t="s">
        <v>324</v>
      </c>
      <c r="U185" s="64" t="str">
        <f>C185</f>
        <v>YENİVAN TENİS S.K.</v>
      </c>
      <c r="V185" s="65" t="str">
        <f>C188</f>
        <v>BYE</v>
      </c>
      <c r="W185" s="29">
        <f>AC185</f>
        <v>0</v>
      </c>
      <c r="X185" s="21">
        <f>AD185</f>
        <v>0</v>
      </c>
      <c r="Y185" s="294"/>
      <c r="AF185" s="117">
        <f>IF(E185&gt;F185,1,0)</f>
        <v>0</v>
      </c>
      <c r="AG185" s="117">
        <f>IF(G185&gt;H185,1,0)</f>
        <v>1</v>
      </c>
      <c r="AH185" s="117">
        <f>IF(I185&gt;J185,1,0)</f>
        <v>1</v>
      </c>
      <c r="AI185" s="117">
        <f>IF(K185&gt;L185,1,0)</f>
        <v>0</v>
      </c>
      <c r="AJ185" s="117">
        <f>IF(M185&gt;N185,1,0)</f>
        <v>0</v>
      </c>
    </row>
    <row r="186" spans="2:36" ht="15">
      <c r="B186" s="102">
        <v>2</v>
      </c>
      <c r="C186" s="16" t="s">
        <v>387</v>
      </c>
      <c r="D186" s="17">
        <f t="shared" ref="D186:D188" si="182">SUM(AF186:AJ186)</f>
        <v>0</v>
      </c>
      <c r="E186" s="18">
        <f>AA186</f>
        <v>3</v>
      </c>
      <c r="F186" s="19">
        <f>AB186</f>
        <v>5</v>
      </c>
      <c r="G186" s="20">
        <f>AA188</f>
        <v>0</v>
      </c>
      <c r="H186" s="20">
        <f>AB188</f>
        <v>0</v>
      </c>
      <c r="I186" s="20">
        <f>AB189</f>
        <v>0</v>
      </c>
      <c r="J186" s="20">
        <f>AA189</f>
        <v>7</v>
      </c>
      <c r="K186" s="20"/>
      <c r="L186" s="20"/>
      <c r="M186" s="20"/>
      <c r="N186" s="20"/>
      <c r="O186" s="22">
        <f t="shared" ref="O186:O188" si="183">E186+G186+I186-F186-H186-J186</f>
        <v>-9</v>
      </c>
      <c r="P186" s="23"/>
      <c r="Q186" s="24">
        <f>Y186+Y188+Z189</f>
        <v>25</v>
      </c>
      <c r="R186" s="19">
        <f>Z186+Z188+Y189</f>
        <v>45</v>
      </c>
      <c r="S186" s="25">
        <f t="shared" ref="S186:S188" si="184">Q186-R186</f>
        <v>-20</v>
      </c>
      <c r="T186" s="63" t="s">
        <v>323</v>
      </c>
      <c r="U186" s="64" t="str">
        <f>C186</f>
        <v>GÜRPINAR KAYAK VE S.K.</v>
      </c>
      <c r="V186" s="65" t="str">
        <f>C187</f>
        <v>VAN ATİK S.K.</v>
      </c>
      <c r="W186" s="29">
        <f t="shared" ref="W186:X190" si="185">AC186</f>
        <v>1</v>
      </c>
      <c r="X186" s="21">
        <f t="shared" si="185"/>
        <v>2</v>
      </c>
      <c r="Y186" s="294">
        <v>19</v>
      </c>
      <c r="Z186" s="295">
        <v>19</v>
      </c>
      <c r="AA186" s="295">
        <v>3</v>
      </c>
      <c r="AB186" s="295">
        <v>5</v>
      </c>
      <c r="AC186" s="295">
        <v>1</v>
      </c>
      <c r="AD186" s="295">
        <v>2</v>
      </c>
      <c r="AF186" s="117">
        <f t="shared" ref="AF186:AF188" si="186">IF(E186&gt;F186,1,0)</f>
        <v>0</v>
      </c>
      <c r="AG186" s="117">
        <f t="shared" ref="AG186:AG188" si="187">IF(G186&gt;H186,1,0)</f>
        <v>0</v>
      </c>
      <c r="AH186" s="117">
        <f t="shared" ref="AH186:AH188" si="188">IF(I186&gt;J186,1,0)</f>
        <v>0</v>
      </c>
      <c r="AI186" s="117">
        <f t="shared" ref="AI186:AI188" si="189">IF(K186&gt;L186,1,0)</f>
        <v>0</v>
      </c>
      <c r="AJ186" s="117">
        <f t="shared" ref="AJ186:AJ188" si="190">IF(M186&gt;N186,1,0)</f>
        <v>0</v>
      </c>
    </row>
    <row r="187" spans="2:36" ht="15">
      <c r="B187" s="102">
        <v>3</v>
      </c>
      <c r="C187" s="16" t="s">
        <v>388</v>
      </c>
      <c r="D187" s="17">
        <f t="shared" si="182"/>
        <v>1</v>
      </c>
      <c r="E187" s="18">
        <f>AB186</f>
        <v>5</v>
      </c>
      <c r="F187" s="19">
        <f>AA186</f>
        <v>3</v>
      </c>
      <c r="G187" s="20">
        <f>AB187</f>
        <v>2</v>
      </c>
      <c r="H187" s="20">
        <f>AA187</f>
        <v>4</v>
      </c>
      <c r="I187" s="20">
        <f>AA190</f>
        <v>0</v>
      </c>
      <c r="J187" s="20">
        <f>AB190</f>
        <v>0</v>
      </c>
      <c r="K187" s="20"/>
      <c r="L187" s="20"/>
      <c r="M187" s="20"/>
      <c r="N187" s="20"/>
      <c r="O187" s="22">
        <f t="shared" si="183"/>
        <v>0</v>
      </c>
      <c r="P187" s="23"/>
      <c r="Q187" s="24">
        <f>Z186+Z187+Y190</f>
        <v>31</v>
      </c>
      <c r="R187" s="19">
        <f>Y186+Y187+Z190</f>
        <v>39</v>
      </c>
      <c r="S187" s="25">
        <f t="shared" si="184"/>
        <v>-8</v>
      </c>
      <c r="T187" s="63" t="s">
        <v>327</v>
      </c>
      <c r="U187" s="64" t="str">
        <f>C185</f>
        <v>YENİVAN TENİS S.K.</v>
      </c>
      <c r="V187" s="65" t="str">
        <f>C187</f>
        <v>VAN ATİK S.K.</v>
      </c>
      <c r="W187" s="29">
        <f t="shared" si="185"/>
        <v>2</v>
      </c>
      <c r="X187" s="21">
        <f t="shared" si="185"/>
        <v>1</v>
      </c>
      <c r="Y187" s="328">
        <v>20</v>
      </c>
      <c r="Z187" s="328">
        <v>12</v>
      </c>
      <c r="AA187" s="328">
        <v>4</v>
      </c>
      <c r="AB187" s="328">
        <v>2</v>
      </c>
      <c r="AC187" s="328">
        <v>2</v>
      </c>
      <c r="AD187" s="328">
        <v>1</v>
      </c>
      <c r="AF187" s="117">
        <f t="shared" si="186"/>
        <v>1</v>
      </c>
      <c r="AG187" s="117">
        <f t="shared" si="187"/>
        <v>0</v>
      </c>
      <c r="AH187" s="117">
        <f t="shared" si="188"/>
        <v>0</v>
      </c>
      <c r="AI187" s="117">
        <f t="shared" si="189"/>
        <v>0</v>
      </c>
      <c r="AJ187" s="117">
        <f t="shared" si="190"/>
        <v>0</v>
      </c>
    </row>
    <row r="188" spans="2:36" ht="15">
      <c r="B188" s="102">
        <v>4</v>
      </c>
      <c r="C188" s="16" t="s">
        <v>336</v>
      </c>
      <c r="D188" s="17">
        <f t="shared" si="182"/>
        <v>0</v>
      </c>
      <c r="E188" s="18">
        <f>AB185</f>
        <v>0</v>
      </c>
      <c r="F188" s="19">
        <f>AA185</f>
        <v>0</v>
      </c>
      <c r="G188" s="20">
        <f>AB188</f>
        <v>0</v>
      </c>
      <c r="H188" s="20">
        <f>AA188</f>
        <v>0</v>
      </c>
      <c r="I188" s="20">
        <f>AB190</f>
        <v>0</v>
      </c>
      <c r="J188" s="20">
        <f>AA190</f>
        <v>0</v>
      </c>
      <c r="K188" s="20"/>
      <c r="L188" s="20"/>
      <c r="M188" s="20"/>
      <c r="N188" s="20"/>
      <c r="O188" s="22">
        <f t="shared" si="183"/>
        <v>0</v>
      </c>
      <c r="P188" s="23"/>
      <c r="Q188" s="24">
        <f>Z185+Z188+Z190</f>
        <v>0</v>
      </c>
      <c r="R188" s="19">
        <f>Y185+Y188+Y190</f>
        <v>0</v>
      </c>
      <c r="S188" s="25">
        <f t="shared" si="184"/>
        <v>0</v>
      </c>
      <c r="T188" s="63" t="s">
        <v>335</v>
      </c>
      <c r="U188" s="64" t="str">
        <f>C186</f>
        <v>GÜRPINAR KAYAK VE S.K.</v>
      </c>
      <c r="V188" s="65" t="str">
        <f>C188</f>
        <v>BYE</v>
      </c>
      <c r="W188" s="29">
        <f t="shared" si="185"/>
        <v>0</v>
      </c>
      <c r="X188" s="21">
        <f t="shared" si="185"/>
        <v>0</v>
      </c>
      <c r="Y188" s="294"/>
      <c r="AF188" s="117">
        <f t="shared" si="186"/>
        <v>0</v>
      </c>
      <c r="AG188" s="117">
        <f t="shared" si="187"/>
        <v>0</v>
      </c>
      <c r="AH188" s="117">
        <f t="shared" si="188"/>
        <v>0</v>
      </c>
      <c r="AI188" s="117">
        <f t="shared" si="189"/>
        <v>0</v>
      </c>
      <c r="AJ188" s="117">
        <f t="shared" si="190"/>
        <v>0</v>
      </c>
    </row>
    <row r="189" spans="2:36" ht="15">
      <c r="B189" s="102"/>
      <c r="C189" s="16"/>
      <c r="D189" s="17"/>
      <c r="E189" s="18"/>
      <c r="F189" s="19"/>
      <c r="G189" s="20"/>
      <c r="H189" s="20"/>
      <c r="I189" s="20"/>
      <c r="J189" s="20"/>
      <c r="K189" s="20"/>
      <c r="L189" s="20"/>
      <c r="M189" s="20"/>
      <c r="N189" s="20"/>
      <c r="O189" s="22"/>
      <c r="P189" s="32"/>
      <c r="Q189" s="24"/>
      <c r="R189" s="19"/>
      <c r="S189" s="25"/>
      <c r="T189" s="63" t="s">
        <v>330</v>
      </c>
      <c r="U189" s="64" t="str">
        <f>C185</f>
        <v>YENİVAN TENİS S.K.</v>
      </c>
      <c r="V189" s="65" t="str">
        <f>C186</f>
        <v>GÜRPINAR KAYAK VE S.K.</v>
      </c>
      <c r="W189" s="29">
        <f t="shared" si="185"/>
        <v>3</v>
      </c>
      <c r="X189" s="21">
        <f t="shared" si="185"/>
        <v>0</v>
      </c>
      <c r="Y189" s="294">
        <v>26</v>
      </c>
      <c r="Z189" s="295">
        <v>6</v>
      </c>
      <c r="AA189" s="295">
        <v>7</v>
      </c>
      <c r="AB189" s="295">
        <v>0</v>
      </c>
      <c r="AC189" s="295">
        <v>3</v>
      </c>
      <c r="AD189" s="295">
        <v>0</v>
      </c>
    </row>
    <row r="190" spans="2:36" ht="15.75" thickBot="1">
      <c r="B190" s="106"/>
      <c r="C190" s="66"/>
      <c r="D190" s="67"/>
      <c r="E190" s="68"/>
      <c r="F190" s="69"/>
      <c r="G190" s="70"/>
      <c r="H190" s="70"/>
      <c r="I190" s="70"/>
      <c r="J190" s="70"/>
      <c r="K190" s="70"/>
      <c r="L190" s="70"/>
      <c r="M190" s="70"/>
      <c r="N190" s="70"/>
      <c r="O190" s="71"/>
      <c r="P190" s="72"/>
      <c r="Q190" s="73"/>
      <c r="R190" s="69"/>
      <c r="S190" s="74"/>
      <c r="T190" s="75" t="s">
        <v>320</v>
      </c>
      <c r="U190" s="76" t="str">
        <f>C187</f>
        <v>VAN ATİK S.K.</v>
      </c>
      <c r="V190" s="77" t="str">
        <f>C188</f>
        <v>BYE</v>
      </c>
      <c r="W190" s="59">
        <f t="shared" si="185"/>
        <v>0</v>
      </c>
      <c r="X190" s="60">
        <f t="shared" si="185"/>
        <v>0</v>
      </c>
      <c r="Y190" s="294"/>
    </row>
    <row r="191" spans="2:36" ht="15" thickBot="1"/>
    <row r="192" spans="2:36" ht="57" customHeight="1" thickTop="1">
      <c r="B192" s="183" t="s">
        <v>32</v>
      </c>
      <c r="C192" s="8" t="s">
        <v>64</v>
      </c>
      <c r="D192" s="9" t="s">
        <v>307</v>
      </c>
      <c r="E192" s="10" t="s">
        <v>308</v>
      </c>
      <c r="F192" s="11" t="s">
        <v>309</v>
      </c>
      <c r="G192" s="10" t="s">
        <v>308</v>
      </c>
      <c r="H192" s="11" t="s">
        <v>309</v>
      </c>
      <c r="I192" s="10" t="s">
        <v>308</v>
      </c>
      <c r="J192" s="11" t="s">
        <v>309</v>
      </c>
      <c r="K192" s="10" t="s">
        <v>308</v>
      </c>
      <c r="L192" s="11" t="s">
        <v>309</v>
      </c>
      <c r="M192" s="10" t="s">
        <v>308</v>
      </c>
      <c r="N192" s="11" t="s">
        <v>309</v>
      </c>
      <c r="O192" s="62" t="s">
        <v>310</v>
      </c>
      <c r="P192" s="12" t="s">
        <v>311</v>
      </c>
      <c r="Q192" s="10" t="s">
        <v>312</v>
      </c>
      <c r="R192" s="11" t="s">
        <v>313</v>
      </c>
      <c r="S192" s="13" t="s">
        <v>314</v>
      </c>
      <c r="T192" s="14" t="s">
        <v>315</v>
      </c>
      <c r="U192" s="464" t="s">
        <v>316</v>
      </c>
      <c r="V192" s="465"/>
      <c r="W192" s="466" t="s">
        <v>317</v>
      </c>
      <c r="X192" s="467"/>
      <c r="Y192" s="297" t="s">
        <v>333</v>
      </c>
      <c r="Z192" s="298" t="s">
        <v>333</v>
      </c>
      <c r="AA192" s="298" t="s">
        <v>334</v>
      </c>
      <c r="AB192" s="298" t="s">
        <v>334</v>
      </c>
    </row>
    <row r="193" spans="2:36" ht="12.75" customHeight="1">
      <c r="B193" s="102">
        <v>1</v>
      </c>
      <c r="C193" s="16" t="s">
        <v>393</v>
      </c>
      <c r="D193" s="17">
        <f>SUM(AF193:AJ193)</f>
        <v>2</v>
      </c>
      <c r="E193" s="18">
        <f>AA193</f>
        <v>0</v>
      </c>
      <c r="F193" s="19">
        <f>AB193</f>
        <v>0</v>
      </c>
      <c r="G193" s="20">
        <f>AA195</f>
        <v>4</v>
      </c>
      <c r="H193" s="20">
        <f>AB195</f>
        <v>2</v>
      </c>
      <c r="I193" s="20">
        <f>AA197</f>
        <v>6</v>
      </c>
      <c r="J193" s="20">
        <f>AB197</f>
        <v>0</v>
      </c>
      <c r="K193" s="20"/>
      <c r="L193" s="20"/>
      <c r="M193" s="20"/>
      <c r="N193" s="20"/>
      <c r="O193" s="22">
        <f>E193+G193+I193-F193-H193-J193</f>
        <v>8</v>
      </c>
      <c r="P193" s="23"/>
      <c r="Q193" s="24">
        <f>Y193+Y195+Y197</f>
        <v>68</v>
      </c>
      <c r="R193" s="19">
        <f>Z193+Z195+Z197</f>
        <v>29</v>
      </c>
      <c r="S193" s="25">
        <f>Q193-R193</f>
        <v>39</v>
      </c>
      <c r="T193" s="63" t="s">
        <v>324</v>
      </c>
      <c r="U193" s="64" t="str">
        <f>C193</f>
        <v>TOPSPİN TENİS GENÇLİK VE S.K.</v>
      </c>
      <c r="V193" s="65" t="str">
        <f>C196</f>
        <v>BYE</v>
      </c>
      <c r="W193" s="29">
        <f>AC193</f>
        <v>0</v>
      </c>
      <c r="X193" s="21">
        <f>AD193</f>
        <v>0</v>
      </c>
      <c r="Y193" s="294"/>
      <c r="AF193" s="117">
        <f>IF(E193&gt;F193,1,0)</f>
        <v>0</v>
      </c>
      <c r="AG193" s="117">
        <f>IF(G193&gt;H193,1,0)</f>
        <v>1</v>
      </c>
      <c r="AH193" s="117">
        <f>IF(I193&gt;J193,1,0)</f>
        <v>1</v>
      </c>
      <c r="AI193" s="117">
        <f>IF(K193&gt;L193,1,0)</f>
        <v>0</v>
      </c>
      <c r="AJ193" s="117">
        <f>IF(M193&gt;N193,1,0)</f>
        <v>0</v>
      </c>
    </row>
    <row r="194" spans="2:36" ht="15">
      <c r="B194" s="102">
        <v>2</v>
      </c>
      <c r="C194" s="16" t="s">
        <v>4</v>
      </c>
      <c r="D194" s="17">
        <f t="shared" ref="D194:D196" si="191">SUM(AF194:AJ194)</f>
        <v>0</v>
      </c>
      <c r="E194" s="18">
        <f>AA194</f>
        <v>3</v>
      </c>
      <c r="F194" s="19">
        <f>AB194</f>
        <v>5</v>
      </c>
      <c r="G194" s="20">
        <f>AA196</f>
        <v>0</v>
      </c>
      <c r="H194" s="20">
        <f>AB196</f>
        <v>0</v>
      </c>
      <c r="I194" s="20">
        <f>AB197</f>
        <v>0</v>
      </c>
      <c r="J194" s="20">
        <f>AA197</f>
        <v>6</v>
      </c>
      <c r="K194" s="20"/>
      <c r="L194" s="20"/>
      <c r="M194" s="20"/>
      <c r="N194" s="20"/>
      <c r="O194" s="22">
        <f t="shared" ref="O194:O196" si="192">E194+G194+I194-F194-H194-J194</f>
        <v>-8</v>
      </c>
      <c r="P194" s="23"/>
      <c r="Q194" s="24">
        <f>Y194+Y196+Z197</f>
        <v>23</v>
      </c>
      <c r="R194" s="19">
        <f>Z194+Z196+Y197</f>
        <v>68</v>
      </c>
      <c r="S194" s="25">
        <f t="shared" ref="S194:S196" si="193">Q194-R194</f>
        <v>-45</v>
      </c>
      <c r="T194" s="63" t="s">
        <v>323</v>
      </c>
      <c r="U194" s="64" t="str">
        <f>C194</f>
        <v>ANKARA TENİS KULÜBÜ</v>
      </c>
      <c r="V194" s="65" t="str">
        <f>C195</f>
        <v>İNCEK TENİS PLUS SPOR KULÜBÜ</v>
      </c>
      <c r="W194" s="29">
        <f t="shared" ref="W194:X198" si="194">AC194</f>
        <v>1</v>
      </c>
      <c r="X194" s="21">
        <f t="shared" si="194"/>
        <v>2</v>
      </c>
      <c r="Y194" s="294">
        <v>17</v>
      </c>
      <c r="Z194" s="295">
        <v>32</v>
      </c>
      <c r="AA194" s="295">
        <v>3</v>
      </c>
      <c r="AB194" s="295">
        <v>5</v>
      </c>
      <c r="AC194" s="295">
        <v>1</v>
      </c>
      <c r="AD194" s="295">
        <v>2</v>
      </c>
      <c r="AF194" s="117">
        <f t="shared" ref="AF194:AF196" si="195">IF(E194&gt;F194,1,0)</f>
        <v>0</v>
      </c>
      <c r="AG194" s="117">
        <f t="shared" ref="AG194:AG196" si="196">IF(G194&gt;H194,1,0)</f>
        <v>0</v>
      </c>
      <c r="AH194" s="117">
        <f t="shared" ref="AH194:AH196" si="197">IF(I194&gt;J194,1,0)</f>
        <v>0</v>
      </c>
      <c r="AI194" s="117">
        <f t="shared" ref="AI194:AI196" si="198">IF(K194&gt;L194,1,0)</f>
        <v>0</v>
      </c>
      <c r="AJ194" s="117">
        <f t="shared" ref="AJ194:AJ196" si="199">IF(M194&gt;N194,1,0)</f>
        <v>0</v>
      </c>
    </row>
    <row r="195" spans="2:36" ht="15">
      <c r="B195" s="102">
        <v>3</v>
      </c>
      <c r="C195" s="16" t="s">
        <v>20</v>
      </c>
      <c r="D195" s="17">
        <f t="shared" si="191"/>
        <v>1</v>
      </c>
      <c r="E195" s="18">
        <f>AB194</f>
        <v>5</v>
      </c>
      <c r="F195" s="19">
        <f>AA194</f>
        <v>3</v>
      </c>
      <c r="G195" s="20">
        <f>AB195</f>
        <v>2</v>
      </c>
      <c r="H195" s="20">
        <f>AA195</f>
        <v>4</v>
      </c>
      <c r="I195" s="20">
        <f>AA198</f>
        <v>0</v>
      </c>
      <c r="J195" s="20">
        <f>AB198</f>
        <v>0</v>
      </c>
      <c r="K195" s="20"/>
      <c r="L195" s="20"/>
      <c r="M195" s="20"/>
      <c r="N195" s="20"/>
      <c r="O195" s="22">
        <f t="shared" si="192"/>
        <v>0</v>
      </c>
      <c r="P195" s="23"/>
      <c r="Q195" s="24">
        <f>Z194+Z195+Y198</f>
        <v>55</v>
      </c>
      <c r="R195" s="19">
        <f>Y194+Y195+Z198</f>
        <v>49</v>
      </c>
      <c r="S195" s="25">
        <f t="shared" si="193"/>
        <v>6</v>
      </c>
      <c r="T195" s="63" t="s">
        <v>327</v>
      </c>
      <c r="U195" s="64" t="str">
        <f>C193</f>
        <v>TOPSPİN TENİS GENÇLİK VE S.K.</v>
      </c>
      <c r="V195" s="65" t="str">
        <f>C195</f>
        <v>İNCEK TENİS PLUS SPOR KULÜBÜ</v>
      </c>
      <c r="W195" s="29">
        <f t="shared" si="194"/>
        <v>2</v>
      </c>
      <c r="X195" s="21">
        <f t="shared" si="194"/>
        <v>1</v>
      </c>
      <c r="Y195" s="294">
        <v>32</v>
      </c>
      <c r="Z195" s="295">
        <v>23</v>
      </c>
      <c r="AA195" s="295">
        <v>4</v>
      </c>
      <c r="AB195" s="295">
        <v>2</v>
      </c>
      <c r="AC195" s="295">
        <v>2</v>
      </c>
      <c r="AD195" s="295">
        <v>1</v>
      </c>
      <c r="AF195" s="117">
        <f t="shared" si="195"/>
        <v>1</v>
      </c>
      <c r="AG195" s="117">
        <f t="shared" si="196"/>
        <v>0</v>
      </c>
      <c r="AH195" s="117">
        <f t="shared" si="197"/>
        <v>0</v>
      </c>
      <c r="AI195" s="117">
        <f t="shared" si="198"/>
        <v>0</v>
      </c>
      <c r="AJ195" s="117">
        <f t="shared" si="199"/>
        <v>0</v>
      </c>
    </row>
    <row r="196" spans="2:36" ht="15">
      <c r="B196" s="102">
        <v>4</v>
      </c>
      <c r="C196" s="16" t="s">
        <v>336</v>
      </c>
      <c r="D196" s="17">
        <f t="shared" si="191"/>
        <v>0</v>
      </c>
      <c r="E196" s="18">
        <f>AB193</f>
        <v>0</v>
      </c>
      <c r="F196" s="19">
        <f>AA193</f>
        <v>0</v>
      </c>
      <c r="G196" s="20">
        <f>AB196</f>
        <v>0</v>
      </c>
      <c r="H196" s="20">
        <f>AA196</f>
        <v>0</v>
      </c>
      <c r="I196" s="20">
        <f>AB198</f>
        <v>0</v>
      </c>
      <c r="J196" s="20">
        <f>AA198</f>
        <v>0</v>
      </c>
      <c r="K196" s="20"/>
      <c r="L196" s="20"/>
      <c r="M196" s="20"/>
      <c r="N196" s="20"/>
      <c r="O196" s="22">
        <f t="shared" si="192"/>
        <v>0</v>
      </c>
      <c r="P196" s="23"/>
      <c r="Q196" s="24">
        <f>Z193+Z196+Z198</f>
        <v>0</v>
      </c>
      <c r="R196" s="19">
        <f>Y193+Y196+Y198</f>
        <v>0</v>
      </c>
      <c r="S196" s="25">
        <f t="shared" si="193"/>
        <v>0</v>
      </c>
      <c r="T196" s="63" t="s">
        <v>335</v>
      </c>
      <c r="U196" s="64" t="str">
        <f>C194</f>
        <v>ANKARA TENİS KULÜBÜ</v>
      </c>
      <c r="V196" s="65" t="str">
        <f>C196</f>
        <v>BYE</v>
      </c>
      <c r="W196" s="29">
        <f t="shared" si="194"/>
        <v>0</v>
      </c>
      <c r="X196" s="21">
        <f t="shared" si="194"/>
        <v>0</v>
      </c>
      <c r="Y196" s="294"/>
      <c r="AF196" s="117">
        <f t="shared" si="195"/>
        <v>0</v>
      </c>
      <c r="AG196" s="117">
        <f t="shared" si="196"/>
        <v>0</v>
      </c>
      <c r="AH196" s="117">
        <f t="shared" si="197"/>
        <v>0</v>
      </c>
      <c r="AI196" s="117">
        <f t="shared" si="198"/>
        <v>0</v>
      </c>
      <c r="AJ196" s="117">
        <f t="shared" si="199"/>
        <v>0</v>
      </c>
    </row>
    <row r="197" spans="2:36" ht="15">
      <c r="B197" s="102"/>
      <c r="C197" s="16"/>
      <c r="D197" s="17"/>
      <c r="E197" s="18"/>
      <c r="F197" s="19"/>
      <c r="G197" s="20"/>
      <c r="H197" s="20"/>
      <c r="I197" s="20"/>
      <c r="J197" s="20"/>
      <c r="K197" s="20"/>
      <c r="L197" s="20"/>
      <c r="M197" s="20"/>
      <c r="N197" s="20"/>
      <c r="O197" s="22"/>
      <c r="P197" s="32"/>
      <c r="Q197" s="24"/>
      <c r="R197" s="19"/>
      <c r="S197" s="25"/>
      <c r="T197" s="63" t="s">
        <v>330</v>
      </c>
      <c r="U197" s="64" t="str">
        <f>C193</f>
        <v>TOPSPİN TENİS GENÇLİK VE S.K.</v>
      </c>
      <c r="V197" s="65" t="str">
        <f>C194</f>
        <v>ANKARA TENİS KULÜBÜ</v>
      </c>
      <c r="W197" s="29">
        <f t="shared" si="194"/>
        <v>3</v>
      </c>
      <c r="X197" s="21">
        <f t="shared" si="194"/>
        <v>0</v>
      </c>
      <c r="Y197" s="294">
        <v>36</v>
      </c>
      <c r="Z197" s="295">
        <v>6</v>
      </c>
      <c r="AA197" s="295">
        <v>6</v>
      </c>
      <c r="AB197" s="295">
        <v>0</v>
      </c>
      <c r="AC197" s="295">
        <v>3</v>
      </c>
      <c r="AD197" s="295">
        <v>0</v>
      </c>
    </row>
    <row r="198" spans="2:36" ht="15.75" thickBot="1">
      <c r="B198" s="106"/>
      <c r="C198" s="66"/>
      <c r="D198" s="67"/>
      <c r="E198" s="68"/>
      <c r="F198" s="69"/>
      <c r="G198" s="70"/>
      <c r="H198" s="70"/>
      <c r="I198" s="70"/>
      <c r="J198" s="70"/>
      <c r="K198" s="70"/>
      <c r="L198" s="70"/>
      <c r="M198" s="70"/>
      <c r="N198" s="70"/>
      <c r="O198" s="71"/>
      <c r="P198" s="72"/>
      <c r="Q198" s="73"/>
      <c r="R198" s="69"/>
      <c r="S198" s="74"/>
      <c r="T198" s="75" t="s">
        <v>320</v>
      </c>
      <c r="U198" s="76" t="str">
        <f>C195</f>
        <v>İNCEK TENİS PLUS SPOR KULÜBÜ</v>
      </c>
      <c r="V198" s="77" t="str">
        <f>C196</f>
        <v>BYE</v>
      </c>
      <c r="W198" s="59">
        <f t="shared" si="194"/>
        <v>0</v>
      </c>
      <c r="X198" s="60">
        <f t="shared" si="194"/>
        <v>0</v>
      </c>
      <c r="Y198" s="294"/>
    </row>
    <row r="199" spans="2:36" ht="15" thickBot="1"/>
    <row r="200" spans="2:36" ht="76.349999999999994" customHeight="1" thickTop="1">
      <c r="B200" s="183" t="s">
        <v>987</v>
      </c>
      <c r="C200" s="8" t="s">
        <v>988</v>
      </c>
      <c r="D200" s="9" t="s">
        <v>307</v>
      </c>
      <c r="E200" s="10" t="s">
        <v>308</v>
      </c>
      <c r="F200" s="11" t="s">
        <v>309</v>
      </c>
      <c r="G200" s="10" t="s">
        <v>308</v>
      </c>
      <c r="H200" s="11" t="s">
        <v>309</v>
      </c>
      <c r="I200" s="10" t="s">
        <v>308</v>
      </c>
      <c r="J200" s="11" t="s">
        <v>309</v>
      </c>
      <c r="K200" s="10" t="s">
        <v>308</v>
      </c>
      <c r="L200" s="11" t="s">
        <v>309</v>
      </c>
      <c r="M200" s="10" t="s">
        <v>308</v>
      </c>
      <c r="N200" s="11" t="s">
        <v>309</v>
      </c>
      <c r="O200" s="62" t="s">
        <v>310</v>
      </c>
      <c r="P200" s="12" t="s">
        <v>311</v>
      </c>
      <c r="Q200" s="10" t="s">
        <v>312</v>
      </c>
      <c r="R200" s="11" t="s">
        <v>313</v>
      </c>
      <c r="S200" s="13" t="s">
        <v>314</v>
      </c>
      <c r="T200" s="14" t="s">
        <v>315</v>
      </c>
      <c r="U200" s="464" t="s">
        <v>316</v>
      </c>
      <c r="V200" s="465"/>
      <c r="W200" s="466" t="s">
        <v>317</v>
      </c>
      <c r="X200" s="467"/>
      <c r="Y200" s="297" t="s">
        <v>333</v>
      </c>
      <c r="Z200" s="298" t="s">
        <v>333</v>
      </c>
      <c r="AA200" s="298" t="s">
        <v>334</v>
      </c>
      <c r="AB200" s="298" t="s">
        <v>334</v>
      </c>
    </row>
    <row r="201" spans="2:36" ht="12.75" customHeight="1">
      <c r="B201" s="102">
        <v>1</v>
      </c>
      <c r="C201" s="16" t="s">
        <v>403</v>
      </c>
      <c r="D201" s="17">
        <f>SUM(AF201:AJ201)</f>
        <v>0</v>
      </c>
      <c r="E201" s="18">
        <f>AA201</f>
        <v>0</v>
      </c>
      <c r="F201" s="19">
        <f>AB201</f>
        <v>0</v>
      </c>
      <c r="G201" s="20">
        <f>AA203</f>
        <v>0</v>
      </c>
      <c r="H201" s="20">
        <f>AB203</f>
        <v>0</v>
      </c>
      <c r="I201" s="20">
        <f>AA205</f>
        <v>2</v>
      </c>
      <c r="J201" s="20">
        <f>AB205</f>
        <v>4</v>
      </c>
      <c r="K201" s="20"/>
      <c r="L201" s="20"/>
      <c r="M201" s="20"/>
      <c r="N201" s="20"/>
      <c r="O201" s="22">
        <f>E201+G201+I201-F201-H201-J201</f>
        <v>-2</v>
      </c>
      <c r="P201" s="23"/>
      <c r="Q201" s="24">
        <f>Y201+Y203+Y205</f>
        <v>19</v>
      </c>
      <c r="R201" s="19">
        <f>Z201+Z203+Z205</f>
        <v>24</v>
      </c>
      <c r="S201" s="25">
        <f>Q201-R201</f>
        <v>-5</v>
      </c>
      <c r="T201" s="63" t="s">
        <v>324</v>
      </c>
      <c r="U201" s="64" t="str">
        <f>C201</f>
        <v>PLAY TENİS SPOR KULÜBÜ</v>
      </c>
      <c r="V201" s="65" t="str">
        <f>C204</f>
        <v>BYE</v>
      </c>
      <c r="W201" s="29">
        <f>AC201</f>
        <v>0</v>
      </c>
      <c r="X201" s="21">
        <f>AD201</f>
        <v>0</v>
      </c>
      <c r="Y201" s="294"/>
      <c r="AF201" s="117">
        <f>IF(E201&gt;F201,1,0)</f>
        <v>0</v>
      </c>
      <c r="AG201" s="117">
        <f>IF(G201&gt;H201,1,0)</f>
        <v>0</v>
      </c>
      <c r="AH201" s="117">
        <f>IF(I201&gt;J201,1,0)</f>
        <v>0</v>
      </c>
      <c r="AI201" s="117">
        <f>IF(K201&gt;L201,1,0)</f>
        <v>0</v>
      </c>
      <c r="AJ201" s="117">
        <f>IF(M201&gt;N201,1,0)</f>
        <v>0</v>
      </c>
    </row>
    <row r="202" spans="2:36" ht="15">
      <c r="B202" s="102">
        <v>2</v>
      </c>
      <c r="C202" s="16" t="s">
        <v>230</v>
      </c>
      <c r="D202" s="17">
        <f t="shared" ref="D202:D204" si="200">SUM(AF202:AJ202)</f>
        <v>1</v>
      </c>
      <c r="E202" s="18">
        <f>AA202</f>
        <v>0</v>
      </c>
      <c r="F202" s="19">
        <f>AB202</f>
        <v>0</v>
      </c>
      <c r="G202" s="20">
        <f>AA204</f>
        <v>0</v>
      </c>
      <c r="H202" s="20">
        <f>AB204</f>
        <v>0</v>
      </c>
      <c r="I202" s="20">
        <f>AB205</f>
        <v>4</v>
      </c>
      <c r="J202" s="20">
        <f>AA205</f>
        <v>2</v>
      </c>
      <c r="K202" s="20"/>
      <c r="L202" s="20"/>
      <c r="M202" s="20"/>
      <c r="N202" s="20"/>
      <c r="O202" s="22">
        <f t="shared" ref="O202:O204" si="201">E202+G202+I202-F202-H202-J202</f>
        <v>2</v>
      </c>
      <c r="P202" s="23"/>
      <c r="Q202" s="24">
        <f>Y202+Y204+Z205</f>
        <v>24</v>
      </c>
      <c r="R202" s="19">
        <f>Z202+Z204+Y205</f>
        <v>19</v>
      </c>
      <c r="S202" s="25">
        <f t="shared" ref="S202:S204" si="202">Q202-R202</f>
        <v>5</v>
      </c>
      <c r="T202" s="63" t="s">
        <v>323</v>
      </c>
      <c r="U202" s="64" t="str">
        <f>C202</f>
        <v>SAMSUN TENİS KULÜBÜ</v>
      </c>
      <c r="V202" s="65" t="str">
        <f>C203</f>
        <v>BYE</v>
      </c>
      <c r="W202" s="29">
        <f t="shared" ref="W202:W206" si="203">AC202</f>
        <v>0</v>
      </c>
      <c r="X202" s="21">
        <f t="shared" ref="X202:X206" si="204">AD202</f>
        <v>0</v>
      </c>
      <c r="Y202" s="294"/>
      <c r="AF202" s="117">
        <f t="shared" ref="AF202:AF204" si="205">IF(E202&gt;F202,1,0)</f>
        <v>0</v>
      </c>
      <c r="AG202" s="117">
        <f t="shared" ref="AG202:AG204" si="206">IF(G202&gt;H202,1,0)</f>
        <v>0</v>
      </c>
      <c r="AH202" s="117">
        <f t="shared" ref="AH202:AH204" si="207">IF(I202&gt;J202,1,0)</f>
        <v>1</v>
      </c>
      <c r="AI202" s="117">
        <f t="shared" ref="AI202:AI204" si="208">IF(K202&gt;L202,1,0)</f>
        <v>0</v>
      </c>
      <c r="AJ202" s="117">
        <f t="shared" ref="AJ202:AJ204" si="209">IF(M202&gt;N202,1,0)</f>
        <v>0</v>
      </c>
    </row>
    <row r="203" spans="2:36" ht="15">
      <c r="B203" s="102">
        <v>3</v>
      </c>
      <c r="C203" s="16" t="s">
        <v>336</v>
      </c>
      <c r="D203" s="17">
        <f t="shared" si="200"/>
        <v>0</v>
      </c>
      <c r="E203" s="18">
        <f>AB202</f>
        <v>0</v>
      </c>
      <c r="F203" s="19">
        <f>AA202</f>
        <v>0</v>
      </c>
      <c r="G203" s="20">
        <f>AB203</f>
        <v>0</v>
      </c>
      <c r="H203" s="20">
        <f>AA203</f>
        <v>0</v>
      </c>
      <c r="I203" s="20">
        <f>AA206</f>
        <v>0</v>
      </c>
      <c r="J203" s="20">
        <f>AB206</f>
        <v>0</v>
      </c>
      <c r="K203" s="20"/>
      <c r="L203" s="20"/>
      <c r="M203" s="20"/>
      <c r="N203" s="20"/>
      <c r="O203" s="22">
        <f t="shared" si="201"/>
        <v>0</v>
      </c>
      <c r="P203" s="23"/>
      <c r="Q203" s="24">
        <f>Z202+Z203+Y206</f>
        <v>0</v>
      </c>
      <c r="R203" s="19">
        <f>Y202+Y203+Z206</f>
        <v>0</v>
      </c>
      <c r="S203" s="25">
        <f t="shared" si="202"/>
        <v>0</v>
      </c>
      <c r="T203" s="63" t="s">
        <v>327</v>
      </c>
      <c r="U203" s="64" t="str">
        <f>C201</f>
        <v>PLAY TENİS SPOR KULÜBÜ</v>
      </c>
      <c r="V203" s="65" t="str">
        <f>C203</f>
        <v>BYE</v>
      </c>
      <c r="W203" s="29">
        <f t="shared" si="203"/>
        <v>0</v>
      </c>
      <c r="X203" s="21">
        <f t="shared" si="204"/>
        <v>0</v>
      </c>
      <c r="Y203" s="294"/>
      <c r="AF203" s="117">
        <f t="shared" si="205"/>
        <v>0</v>
      </c>
      <c r="AG203" s="117">
        <f t="shared" si="206"/>
        <v>0</v>
      </c>
      <c r="AH203" s="117">
        <f t="shared" si="207"/>
        <v>0</v>
      </c>
      <c r="AI203" s="117">
        <f t="shared" si="208"/>
        <v>0</v>
      </c>
      <c r="AJ203" s="117">
        <f t="shared" si="209"/>
        <v>0</v>
      </c>
    </row>
    <row r="204" spans="2:36" ht="15">
      <c r="B204" s="102">
        <v>4</v>
      </c>
      <c r="C204" s="16" t="s">
        <v>336</v>
      </c>
      <c r="D204" s="17">
        <f t="shared" si="200"/>
        <v>0</v>
      </c>
      <c r="E204" s="18">
        <f>AB201</f>
        <v>0</v>
      </c>
      <c r="F204" s="19">
        <f>AA201</f>
        <v>0</v>
      </c>
      <c r="G204" s="20">
        <f>AB204</f>
        <v>0</v>
      </c>
      <c r="H204" s="20">
        <f>AA204</f>
        <v>0</v>
      </c>
      <c r="I204" s="20">
        <f>AB206</f>
        <v>0</v>
      </c>
      <c r="J204" s="20">
        <f>AA206</f>
        <v>0</v>
      </c>
      <c r="K204" s="20"/>
      <c r="L204" s="20"/>
      <c r="M204" s="20"/>
      <c r="N204" s="20"/>
      <c r="O204" s="22">
        <f t="shared" si="201"/>
        <v>0</v>
      </c>
      <c r="P204" s="23"/>
      <c r="Q204" s="24">
        <f>Z201+Z204+Z206</f>
        <v>0</v>
      </c>
      <c r="R204" s="19">
        <f>Y201+Y204+Y206</f>
        <v>0</v>
      </c>
      <c r="S204" s="25">
        <f t="shared" si="202"/>
        <v>0</v>
      </c>
      <c r="T204" s="63" t="s">
        <v>335</v>
      </c>
      <c r="U204" s="64" t="str">
        <f>C202</f>
        <v>SAMSUN TENİS KULÜBÜ</v>
      </c>
      <c r="V204" s="65" t="str">
        <f>C204</f>
        <v>BYE</v>
      </c>
      <c r="W204" s="29">
        <f t="shared" si="203"/>
        <v>0</v>
      </c>
      <c r="X204" s="21">
        <f t="shared" si="204"/>
        <v>0</v>
      </c>
      <c r="Y204" s="294"/>
      <c r="AF204" s="117">
        <f t="shared" si="205"/>
        <v>0</v>
      </c>
      <c r="AG204" s="117">
        <f t="shared" si="206"/>
        <v>0</v>
      </c>
      <c r="AH204" s="117">
        <f t="shared" si="207"/>
        <v>0</v>
      </c>
      <c r="AI204" s="117">
        <f t="shared" si="208"/>
        <v>0</v>
      </c>
      <c r="AJ204" s="117">
        <f t="shared" si="209"/>
        <v>0</v>
      </c>
    </row>
    <row r="205" spans="2:36" ht="15">
      <c r="B205" s="102"/>
      <c r="C205" s="16"/>
      <c r="D205" s="17"/>
      <c r="E205" s="18"/>
      <c r="F205" s="19"/>
      <c r="G205" s="20"/>
      <c r="H205" s="20"/>
      <c r="I205" s="20"/>
      <c r="J205" s="20"/>
      <c r="K205" s="20"/>
      <c r="L205" s="20"/>
      <c r="M205" s="20"/>
      <c r="N205" s="20"/>
      <c r="O205" s="22"/>
      <c r="P205" s="32"/>
      <c r="Q205" s="24"/>
      <c r="R205" s="19"/>
      <c r="S205" s="25"/>
      <c r="T205" s="63" t="s">
        <v>330</v>
      </c>
      <c r="U205" s="64" t="str">
        <f>C201</f>
        <v>PLAY TENİS SPOR KULÜBÜ</v>
      </c>
      <c r="V205" s="65" t="str">
        <f>C202</f>
        <v>SAMSUN TENİS KULÜBÜ</v>
      </c>
      <c r="W205" s="29">
        <f t="shared" si="203"/>
        <v>1</v>
      </c>
      <c r="X205" s="21">
        <f t="shared" si="204"/>
        <v>2</v>
      </c>
      <c r="Y205" s="294">
        <v>19</v>
      </c>
      <c r="Z205" s="295">
        <v>24</v>
      </c>
      <c r="AA205" s="295">
        <v>2</v>
      </c>
      <c r="AB205" s="295">
        <v>4</v>
      </c>
      <c r="AC205" s="295">
        <v>1</v>
      </c>
      <c r="AD205" s="295">
        <v>2</v>
      </c>
    </row>
    <row r="206" spans="2:36" ht="15.75" thickBot="1">
      <c r="B206" s="106"/>
      <c r="C206" s="66"/>
      <c r="D206" s="67"/>
      <c r="E206" s="68"/>
      <c r="F206" s="69"/>
      <c r="G206" s="70"/>
      <c r="H206" s="70"/>
      <c r="I206" s="70"/>
      <c r="J206" s="70"/>
      <c r="K206" s="70"/>
      <c r="L206" s="70"/>
      <c r="M206" s="70"/>
      <c r="N206" s="70"/>
      <c r="O206" s="71"/>
      <c r="P206" s="72"/>
      <c r="Q206" s="73"/>
      <c r="R206" s="69"/>
      <c r="S206" s="74"/>
      <c r="T206" s="75" t="s">
        <v>320</v>
      </c>
      <c r="U206" s="76" t="str">
        <f>C203</f>
        <v>BYE</v>
      </c>
      <c r="V206" s="77" t="str">
        <f>C204</f>
        <v>BYE</v>
      </c>
      <c r="W206" s="59">
        <f t="shared" si="203"/>
        <v>0</v>
      </c>
      <c r="X206" s="60">
        <f t="shared" si="204"/>
        <v>0</v>
      </c>
      <c r="Y206" s="294"/>
    </row>
    <row r="207" spans="2:36" ht="15" thickBot="1">
      <c r="E207" s="15">
        <f>E206+E205+E204+E203+E202+E201+G206+G205+G204+G203+G202+G201+I206+I205+I204+I203+I202+I201+K206+K205+K204+K203+K202+K201+M206+M205+M204+M203+M202+M201</f>
        <v>6</v>
      </c>
      <c r="H207" s="15">
        <f>F206+F205+F204+F203+F202+F201+H206+H205+H204+H203+H202+H201+J206+J205+J204+J203+J202+J201+L206+L205+L204+L203+L202+L201+N206+N205+N204+N203+N202+N201</f>
        <v>6</v>
      </c>
      <c r="O207" s="15">
        <f>SUM(O201:O206)</f>
        <v>0</v>
      </c>
      <c r="Q207" s="15">
        <f>SUM(Q201:Q206)</f>
        <v>43</v>
      </c>
      <c r="R207" s="15">
        <f>SUM(R201:R206)</f>
        <v>43</v>
      </c>
      <c r="S207" s="15">
        <f>SUM(S201:S206)</f>
        <v>0</v>
      </c>
    </row>
    <row r="208" spans="2:36" ht="76.349999999999994" customHeight="1" thickTop="1">
      <c r="B208" s="183" t="s">
        <v>52</v>
      </c>
      <c r="C208" s="8" t="s">
        <v>64</v>
      </c>
      <c r="D208" s="9" t="s">
        <v>307</v>
      </c>
      <c r="E208" s="10" t="s">
        <v>308</v>
      </c>
      <c r="F208" s="11" t="s">
        <v>309</v>
      </c>
      <c r="G208" s="10" t="s">
        <v>308</v>
      </c>
      <c r="H208" s="11" t="s">
        <v>309</v>
      </c>
      <c r="I208" s="10" t="s">
        <v>308</v>
      </c>
      <c r="J208" s="11" t="s">
        <v>309</v>
      </c>
      <c r="K208" s="10" t="s">
        <v>308</v>
      </c>
      <c r="L208" s="11" t="s">
        <v>309</v>
      </c>
      <c r="M208" s="10" t="s">
        <v>308</v>
      </c>
      <c r="N208" s="11" t="s">
        <v>309</v>
      </c>
      <c r="O208" s="62" t="s">
        <v>310</v>
      </c>
      <c r="P208" s="12" t="s">
        <v>311</v>
      </c>
      <c r="Q208" s="10" t="s">
        <v>312</v>
      </c>
      <c r="R208" s="11" t="s">
        <v>313</v>
      </c>
      <c r="S208" s="13" t="s">
        <v>314</v>
      </c>
      <c r="T208" s="14" t="s">
        <v>315</v>
      </c>
      <c r="U208" s="464" t="s">
        <v>316</v>
      </c>
      <c r="V208" s="465"/>
      <c r="W208" s="466" t="s">
        <v>317</v>
      </c>
      <c r="X208" s="467"/>
      <c r="Y208" s="297" t="s">
        <v>333</v>
      </c>
      <c r="Z208" s="298" t="s">
        <v>333</v>
      </c>
      <c r="AA208" s="298" t="s">
        <v>334</v>
      </c>
      <c r="AB208" s="298" t="s">
        <v>334</v>
      </c>
    </row>
    <row r="209" spans="2:36" ht="12.75" customHeight="1">
      <c r="B209" s="102">
        <v>1</v>
      </c>
      <c r="C209" s="16" t="s">
        <v>14</v>
      </c>
      <c r="D209" s="17">
        <f>SUM(AF209:AJ209)</f>
        <v>1</v>
      </c>
      <c r="E209" s="18">
        <f>AA209</f>
        <v>0</v>
      </c>
      <c r="F209" s="19">
        <f>AB209</f>
        <v>0</v>
      </c>
      <c r="G209" s="20">
        <f>AA211</f>
        <v>0</v>
      </c>
      <c r="H209" s="20">
        <f>AB211</f>
        <v>0</v>
      </c>
      <c r="I209" s="20">
        <f>AA213</f>
        <v>4</v>
      </c>
      <c r="J209" s="20">
        <f>AB213</f>
        <v>0</v>
      </c>
      <c r="K209" s="20"/>
      <c r="L209" s="20"/>
      <c r="M209" s="20"/>
      <c r="N209" s="20"/>
      <c r="O209" s="22">
        <f>E209+G209+I209-F209-H209-J209</f>
        <v>4</v>
      </c>
      <c r="P209" s="23"/>
      <c r="Q209" s="24">
        <f>Y209+Y211+Y213</f>
        <v>24</v>
      </c>
      <c r="R209" s="19">
        <f>Z209+Z211+Z213</f>
        <v>7</v>
      </c>
      <c r="S209" s="25">
        <f>Q209-R209</f>
        <v>17</v>
      </c>
      <c r="T209" s="63" t="s">
        <v>324</v>
      </c>
      <c r="U209" s="64" t="str">
        <f>C209</f>
        <v>KARADENİZ TENİS KULÜBÜ</v>
      </c>
      <c r="V209" s="65" t="str">
        <f>C212</f>
        <v>BYE</v>
      </c>
      <c r="W209" s="29">
        <f>AC209</f>
        <v>0</v>
      </c>
      <c r="X209" s="21">
        <f>AD209</f>
        <v>0</v>
      </c>
      <c r="Y209" s="294"/>
      <c r="AF209" s="117">
        <f>IF(E209&gt;F209,1,0)</f>
        <v>0</v>
      </c>
      <c r="AG209" s="117">
        <f>IF(G209&gt;H209,1,0)</f>
        <v>0</v>
      </c>
      <c r="AH209" s="117">
        <f>IF(I209&gt;J209,1,0)</f>
        <v>1</v>
      </c>
      <c r="AI209" s="117">
        <f>IF(K209&gt;L209,1,0)</f>
        <v>0</v>
      </c>
      <c r="AJ209" s="117">
        <f>IF(M209&gt;N209,1,0)</f>
        <v>0</v>
      </c>
    </row>
    <row r="210" spans="2:36" ht="15">
      <c r="B210" s="102">
        <v>2</v>
      </c>
      <c r="C210" s="16" t="s">
        <v>404</v>
      </c>
      <c r="D210" s="17">
        <f t="shared" ref="D210:D212" si="210">SUM(AF210:AJ210)</f>
        <v>0</v>
      </c>
      <c r="E210" s="18">
        <f>AA210</f>
        <v>0</v>
      </c>
      <c r="F210" s="19">
        <f>AB210</f>
        <v>0</v>
      </c>
      <c r="G210" s="20">
        <f>AA212</f>
        <v>0</v>
      </c>
      <c r="H210" s="20">
        <f>AB212</f>
        <v>0</v>
      </c>
      <c r="I210" s="20">
        <f>AB213</f>
        <v>0</v>
      </c>
      <c r="J210" s="20">
        <f>AA213</f>
        <v>4</v>
      </c>
      <c r="K210" s="20"/>
      <c r="L210" s="20"/>
      <c r="M210" s="20"/>
      <c r="N210" s="20"/>
      <c r="O210" s="22">
        <f t="shared" ref="O210:O212" si="211">E210+G210+I210-F210-H210-J210</f>
        <v>-4</v>
      </c>
      <c r="P210" s="23"/>
      <c r="Q210" s="24">
        <f>Y210+Y212+Z213</f>
        <v>7</v>
      </c>
      <c r="R210" s="19">
        <f>Z210+Z212+Y213</f>
        <v>24</v>
      </c>
      <c r="S210" s="25">
        <f t="shared" ref="S210:S212" si="212">Q210-R210</f>
        <v>-17</v>
      </c>
      <c r="T210" s="63" t="s">
        <v>323</v>
      </c>
      <c r="U210" s="64" t="str">
        <f>C210</f>
        <v>TRABZON BÜYÜKŞEHİR BELD. S.K.</v>
      </c>
      <c r="V210" s="65" t="str">
        <f>C211</f>
        <v>BYE</v>
      </c>
      <c r="W210" s="29">
        <f t="shared" ref="W210:W214" si="213">AC210</f>
        <v>0</v>
      </c>
      <c r="X210" s="21">
        <f t="shared" ref="X210:X214" si="214">AD210</f>
        <v>0</v>
      </c>
      <c r="Y210" s="294"/>
      <c r="AF210" s="117">
        <f t="shared" ref="AF210:AF212" si="215">IF(E210&gt;F210,1,0)</f>
        <v>0</v>
      </c>
      <c r="AG210" s="117">
        <f t="shared" ref="AG210:AG212" si="216">IF(G210&gt;H210,1,0)</f>
        <v>0</v>
      </c>
      <c r="AH210" s="117">
        <f t="shared" ref="AH210:AH212" si="217">IF(I210&gt;J210,1,0)</f>
        <v>0</v>
      </c>
      <c r="AI210" s="117">
        <f t="shared" ref="AI210:AI212" si="218">IF(K210&gt;L210,1,0)</f>
        <v>0</v>
      </c>
      <c r="AJ210" s="117">
        <f t="shared" ref="AJ210:AJ212" si="219">IF(M210&gt;N210,1,0)</f>
        <v>0</v>
      </c>
    </row>
    <row r="211" spans="2:36" ht="15">
      <c r="B211" s="102">
        <v>3</v>
      </c>
      <c r="C211" s="16" t="s">
        <v>336</v>
      </c>
      <c r="D211" s="17">
        <f t="shared" si="210"/>
        <v>0</v>
      </c>
      <c r="E211" s="18">
        <f>AB210</f>
        <v>0</v>
      </c>
      <c r="F211" s="19">
        <f>AA210</f>
        <v>0</v>
      </c>
      <c r="G211" s="20">
        <f>AB211</f>
        <v>0</v>
      </c>
      <c r="H211" s="20">
        <f>AA211</f>
        <v>0</v>
      </c>
      <c r="I211" s="20">
        <f>AA214</f>
        <v>0</v>
      </c>
      <c r="J211" s="20">
        <f>AB214</f>
        <v>0</v>
      </c>
      <c r="K211" s="20"/>
      <c r="L211" s="20"/>
      <c r="M211" s="20"/>
      <c r="N211" s="20"/>
      <c r="O211" s="22">
        <f t="shared" si="211"/>
        <v>0</v>
      </c>
      <c r="P211" s="23"/>
      <c r="Q211" s="24">
        <f>Z210+Z211+Y214</f>
        <v>0</v>
      </c>
      <c r="R211" s="19">
        <f>Y210+Y211+Z214</f>
        <v>0</v>
      </c>
      <c r="S211" s="25">
        <f t="shared" si="212"/>
        <v>0</v>
      </c>
      <c r="T211" s="63" t="s">
        <v>327</v>
      </c>
      <c r="U211" s="64" t="str">
        <f>C209</f>
        <v>KARADENİZ TENİS KULÜBÜ</v>
      </c>
      <c r="V211" s="65" t="str">
        <f>C211</f>
        <v>BYE</v>
      </c>
      <c r="W211" s="29">
        <f t="shared" si="213"/>
        <v>0</v>
      </c>
      <c r="X211" s="21">
        <f t="shared" si="214"/>
        <v>0</v>
      </c>
      <c r="Y211" s="294"/>
      <c r="AF211" s="117">
        <f t="shared" si="215"/>
        <v>0</v>
      </c>
      <c r="AG211" s="117">
        <f t="shared" si="216"/>
        <v>0</v>
      </c>
      <c r="AH211" s="117">
        <f t="shared" si="217"/>
        <v>0</v>
      </c>
      <c r="AI211" s="117">
        <f t="shared" si="218"/>
        <v>0</v>
      </c>
      <c r="AJ211" s="117">
        <f t="shared" si="219"/>
        <v>0</v>
      </c>
    </row>
    <row r="212" spans="2:36" ht="15">
      <c r="B212" s="102">
        <v>4</v>
      </c>
      <c r="C212" s="16" t="s">
        <v>336</v>
      </c>
      <c r="D212" s="17">
        <f t="shared" si="210"/>
        <v>0</v>
      </c>
      <c r="E212" s="18">
        <f>AB209</f>
        <v>0</v>
      </c>
      <c r="F212" s="19">
        <f>AA209</f>
        <v>0</v>
      </c>
      <c r="G212" s="20">
        <f>AB212</f>
        <v>0</v>
      </c>
      <c r="H212" s="20">
        <f>AA212</f>
        <v>0</v>
      </c>
      <c r="I212" s="20">
        <f>AB214</f>
        <v>0</v>
      </c>
      <c r="J212" s="20">
        <f>AA214</f>
        <v>0</v>
      </c>
      <c r="K212" s="20"/>
      <c r="L212" s="20"/>
      <c r="M212" s="20"/>
      <c r="N212" s="20"/>
      <c r="O212" s="22">
        <f t="shared" si="211"/>
        <v>0</v>
      </c>
      <c r="P212" s="23"/>
      <c r="Q212" s="24">
        <f>Z209+Z212+Z214</f>
        <v>0</v>
      </c>
      <c r="R212" s="19">
        <f>Y209+Y212+Y214</f>
        <v>0</v>
      </c>
      <c r="S212" s="25">
        <f t="shared" si="212"/>
        <v>0</v>
      </c>
      <c r="T212" s="63" t="s">
        <v>335</v>
      </c>
      <c r="U212" s="64" t="str">
        <f>C210</f>
        <v>TRABZON BÜYÜKŞEHİR BELD. S.K.</v>
      </c>
      <c r="V212" s="65" t="str">
        <f>C212</f>
        <v>BYE</v>
      </c>
      <c r="W212" s="29">
        <f t="shared" si="213"/>
        <v>0</v>
      </c>
      <c r="X212" s="21">
        <f t="shared" si="214"/>
        <v>0</v>
      </c>
      <c r="Y212" s="294"/>
      <c r="AF212" s="117">
        <f t="shared" si="215"/>
        <v>0</v>
      </c>
      <c r="AG212" s="117">
        <f t="shared" si="216"/>
        <v>0</v>
      </c>
      <c r="AH212" s="117">
        <f t="shared" si="217"/>
        <v>0</v>
      </c>
      <c r="AI212" s="117">
        <f t="shared" si="218"/>
        <v>0</v>
      </c>
      <c r="AJ212" s="117">
        <f t="shared" si="219"/>
        <v>0</v>
      </c>
    </row>
    <row r="213" spans="2:36" ht="15">
      <c r="B213" s="102"/>
      <c r="C213" s="16"/>
      <c r="D213" s="17"/>
      <c r="E213" s="18"/>
      <c r="F213" s="19"/>
      <c r="G213" s="20"/>
      <c r="H213" s="20"/>
      <c r="I213" s="20"/>
      <c r="J213" s="20"/>
      <c r="K213" s="20"/>
      <c r="L213" s="20"/>
      <c r="M213" s="20"/>
      <c r="N213" s="20"/>
      <c r="O213" s="22"/>
      <c r="P213" s="32"/>
      <c r="Q213" s="24"/>
      <c r="R213" s="19"/>
      <c r="S213" s="25"/>
      <c r="T213" s="63" t="s">
        <v>330</v>
      </c>
      <c r="U213" s="64" t="str">
        <f>C209</f>
        <v>KARADENİZ TENİS KULÜBÜ</v>
      </c>
      <c r="V213" s="65" t="str">
        <f>C210</f>
        <v>TRABZON BÜYÜKŞEHİR BELD. S.K.</v>
      </c>
      <c r="W213" s="29">
        <f t="shared" si="213"/>
        <v>2</v>
      </c>
      <c r="X213" s="21">
        <f t="shared" si="214"/>
        <v>0</v>
      </c>
      <c r="Y213" s="294">
        <v>24</v>
      </c>
      <c r="Z213" s="295">
        <v>7</v>
      </c>
      <c r="AA213" s="295">
        <v>4</v>
      </c>
      <c r="AB213" s="295">
        <v>0</v>
      </c>
      <c r="AC213" s="295">
        <v>2</v>
      </c>
      <c r="AD213" s="295">
        <v>0</v>
      </c>
    </row>
    <row r="214" spans="2:36" ht="15.75" thickBot="1">
      <c r="B214" s="106"/>
      <c r="C214" s="66"/>
      <c r="D214" s="67"/>
      <c r="E214" s="68"/>
      <c r="F214" s="69"/>
      <c r="G214" s="70"/>
      <c r="H214" s="70"/>
      <c r="I214" s="70"/>
      <c r="J214" s="70"/>
      <c r="K214" s="70"/>
      <c r="L214" s="70"/>
      <c r="M214" s="70"/>
      <c r="N214" s="70"/>
      <c r="O214" s="71"/>
      <c r="P214" s="72"/>
      <c r="Q214" s="73"/>
      <c r="R214" s="69"/>
      <c r="S214" s="74"/>
      <c r="T214" s="75" t="s">
        <v>320</v>
      </c>
      <c r="U214" s="76" t="str">
        <f>C211</f>
        <v>BYE</v>
      </c>
      <c r="V214" s="77" t="str">
        <f>C212</f>
        <v>BYE</v>
      </c>
      <c r="W214" s="59">
        <f t="shared" si="213"/>
        <v>0</v>
      </c>
      <c r="X214" s="60">
        <f t="shared" si="214"/>
        <v>0</v>
      </c>
      <c r="Y214" s="294"/>
    </row>
    <row r="215" spans="2:36" ht="15" thickBot="1">
      <c r="E215" s="15">
        <f>E214+E213+E212+E211+E210+E209+G214+G213+G212+G211+G210+G209+I214+I213+I212+I211+I210+I209+K214+K213+K212+K211+K210+K209+M214+M213+M212+M211+M210+M209</f>
        <v>4</v>
      </c>
      <c r="H215" s="15">
        <f>F214+F213+F212+F211+F210+F209+H214+H213+H212+H211+H210+H209+J214+J213+J212+J211+J210+J209+L214+L213+L212+L211+L210+L209+N214+N213+N212+N211+N210+N209</f>
        <v>4</v>
      </c>
      <c r="O215" s="15">
        <f>SUM(O209:O214)</f>
        <v>0</v>
      </c>
      <c r="Q215" s="15">
        <f>SUM(Q209:Q214)</f>
        <v>31</v>
      </c>
      <c r="R215" s="15">
        <f>SUM(R209:R214)</f>
        <v>31</v>
      </c>
      <c r="S215" s="15">
        <f>SUM(S209:S214)</f>
        <v>0</v>
      </c>
    </row>
    <row r="216" spans="2:36" ht="76.349999999999994" customHeight="1" thickTop="1">
      <c r="B216" s="183" t="s">
        <v>45</v>
      </c>
      <c r="C216" s="8" t="s">
        <v>338</v>
      </c>
      <c r="D216" s="9" t="s">
        <v>307</v>
      </c>
      <c r="E216" s="10" t="s">
        <v>308</v>
      </c>
      <c r="F216" s="11" t="s">
        <v>309</v>
      </c>
      <c r="G216" s="10" t="s">
        <v>308</v>
      </c>
      <c r="H216" s="11" t="s">
        <v>309</v>
      </c>
      <c r="I216" s="10" t="s">
        <v>308</v>
      </c>
      <c r="J216" s="11" t="s">
        <v>309</v>
      </c>
      <c r="K216" s="10" t="s">
        <v>308</v>
      </c>
      <c r="L216" s="11" t="s">
        <v>309</v>
      </c>
      <c r="M216" s="10" t="s">
        <v>308</v>
      </c>
      <c r="N216" s="11" t="s">
        <v>309</v>
      </c>
      <c r="O216" s="62" t="s">
        <v>310</v>
      </c>
      <c r="P216" s="12" t="s">
        <v>311</v>
      </c>
      <c r="Q216" s="10" t="s">
        <v>312</v>
      </c>
      <c r="R216" s="11" t="s">
        <v>313</v>
      </c>
      <c r="S216" s="13" t="s">
        <v>314</v>
      </c>
      <c r="T216" s="14" t="s">
        <v>315</v>
      </c>
      <c r="U216" s="464" t="s">
        <v>316</v>
      </c>
      <c r="V216" s="465"/>
      <c r="W216" s="466" t="s">
        <v>317</v>
      </c>
      <c r="X216" s="467"/>
      <c r="Y216" s="297" t="s">
        <v>333</v>
      </c>
      <c r="Z216" s="298" t="s">
        <v>333</v>
      </c>
      <c r="AA216" s="298" t="s">
        <v>334</v>
      </c>
      <c r="AB216" s="298" t="s">
        <v>334</v>
      </c>
    </row>
    <row r="217" spans="2:36" ht="12.75" customHeight="1">
      <c r="B217" s="102">
        <v>1</v>
      </c>
      <c r="C217" s="16" t="s">
        <v>8</v>
      </c>
      <c r="D217" s="17">
        <f>SUM(AF217:AJ217)</f>
        <v>3</v>
      </c>
      <c r="E217" s="18">
        <f>AA217</f>
        <v>4</v>
      </c>
      <c r="F217" s="19">
        <f>AB217</f>
        <v>2</v>
      </c>
      <c r="G217" s="20">
        <f>AA219</f>
        <v>4</v>
      </c>
      <c r="H217" s="20">
        <f>AB219</f>
        <v>2</v>
      </c>
      <c r="I217" s="20">
        <f>AA221</f>
        <v>4</v>
      </c>
      <c r="J217" s="20">
        <f>AB221</f>
        <v>2</v>
      </c>
      <c r="K217" s="20"/>
      <c r="L217" s="20"/>
      <c r="M217" s="20"/>
      <c r="N217" s="20"/>
      <c r="O217" s="22">
        <f>E217+G217+I217-F217-H217-J217</f>
        <v>6</v>
      </c>
      <c r="P217" s="23"/>
      <c r="Q217" s="24">
        <f>Y217+Y219+Y221</f>
        <v>72</v>
      </c>
      <c r="R217" s="19">
        <f>Z217+Z219+Z221</f>
        <v>48</v>
      </c>
      <c r="S217" s="25">
        <f>Q217-R217</f>
        <v>24</v>
      </c>
      <c r="T217" s="63" t="s">
        <v>324</v>
      </c>
      <c r="U217" s="64" t="str">
        <f>C217</f>
        <v>ENKA SPOR KULÜBÜ</v>
      </c>
      <c r="V217" s="65" t="str">
        <f>C220</f>
        <v>İSTANBUL TENİS EĞİTİM SPOR KULÜBÜ</v>
      </c>
      <c r="W217" s="29">
        <f>AC217</f>
        <v>2</v>
      </c>
      <c r="X217" s="21">
        <f>AD217</f>
        <v>1</v>
      </c>
      <c r="Y217" s="294">
        <v>24</v>
      </c>
      <c r="Z217" s="295">
        <v>14</v>
      </c>
      <c r="AA217" s="295">
        <v>4</v>
      </c>
      <c r="AB217" s="295">
        <v>2</v>
      </c>
      <c r="AC217" s="295">
        <v>2</v>
      </c>
      <c r="AD217" s="295">
        <v>1</v>
      </c>
      <c r="AF217" s="117">
        <f>IF(E217&gt;F217,1,0)</f>
        <v>1</v>
      </c>
      <c r="AG217" s="117">
        <f>IF(G217&gt;H217,1,0)</f>
        <v>1</v>
      </c>
      <c r="AH217" s="117">
        <f>IF(I217&gt;J217,1,0)</f>
        <v>1</v>
      </c>
      <c r="AI217" s="117">
        <f>IF(K217&gt;L217,1,0)</f>
        <v>0</v>
      </c>
      <c r="AJ217" s="117">
        <f>IF(M217&gt;N217,1,0)</f>
        <v>0</v>
      </c>
    </row>
    <row r="218" spans="2:36" ht="15">
      <c r="B218" s="102">
        <v>2</v>
      </c>
      <c r="C218" s="16" t="s">
        <v>133</v>
      </c>
      <c r="D218" s="17">
        <f t="shared" ref="D218:D220" si="220">SUM(AF218:AJ218)</f>
        <v>2</v>
      </c>
      <c r="E218" s="18">
        <f>AA218</f>
        <v>4</v>
      </c>
      <c r="F218" s="19">
        <f>AB218</f>
        <v>2</v>
      </c>
      <c r="G218" s="20">
        <f>AA220</f>
        <v>6</v>
      </c>
      <c r="H218" s="20">
        <f>AB220</f>
        <v>0</v>
      </c>
      <c r="I218" s="20">
        <f>AB221</f>
        <v>2</v>
      </c>
      <c r="J218" s="20">
        <f>AA221</f>
        <v>4</v>
      </c>
      <c r="K218" s="20"/>
      <c r="L218" s="20"/>
      <c r="M218" s="20"/>
      <c r="N218" s="20"/>
      <c r="O218" s="22">
        <f t="shared" ref="O218:O220" si="221">E218+G218+I218-F218-H218-J218</f>
        <v>6</v>
      </c>
      <c r="P218" s="23"/>
      <c r="Q218" s="24">
        <f>Y218+Y220+Z221</f>
        <v>83</v>
      </c>
      <c r="R218" s="19">
        <f>Z218+Z220+Y221</f>
        <v>52</v>
      </c>
      <c r="S218" s="25">
        <f t="shared" ref="S218:S220" si="222">Q218-R218</f>
        <v>31</v>
      </c>
      <c r="T218" s="63" t="s">
        <v>323</v>
      </c>
      <c r="U218" s="64" t="str">
        <f>C218</f>
        <v>BÜLENT DURAN TENİS SPOR K.</v>
      </c>
      <c r="V218" s="65" t="str">
        <f>C219</f>
        <v>TAÇSPOR</v>
      </c>
      <c r="W218" s="29">
        <f t="shared" ref="W218:W222" si="223">AC218</f>
        <v>2</v>
      </c>
      <c r="X218" s="21">
        <f t="shared" ref="X218:X222" si="224">AD218</f>
        <v>1</v>
      </c>
      <c r="Y218" s="294">
        <v>28</v>
      </c>
      <c r="Z218" s="295">
        <v>18</v>
      </c>
      <c r="AA218" s="295">
        <v>4</v>
      </c>
      <c r="AB218" s="295">
        <v>2</v>
      </c>
      <c r="AC218" s="295">
        <v>2</v>
      </c>
      <c r="AD218" s="295">
        <v>1</v>
      </c>
      <c r="AF218" s="117">
        <f t="shared" ref="AF218:AF220" si="225">IF(E218&gt;F218,1,0)</f>
        <v>1</v>
      </c>
      <c r="AG218" s="117">
        <f t="shared" ref="AG218:AG220" si="226">IF(G218&gt;H218,1,0)</f>
        <v>1</v>
      </c>
      <c r="AH218" s="117">
        <f t="shared" ref="AH218:AH220" si="227">IF(I218&gt;J218,1,0)</f>
        <v>0</v>
      </c>
      <c r="AI218" s="117">
        <f t="shared" ref="AI218:AI220" si="228">IF(K218&gt;L218,1,0)</f>
        <v>0</v>
      </c>
      <c r="AJ218" s="117">
        <f t="shared" ref="AJ218:AJ220" si="229">IF(M218&gt;N218,1,0)</f>
        <v>0</v>
      </c>
    </row>
    <row r="219" spans="2:36" ht="15">
      <c r="B219" s="102">
        <v>3</v>
      </c>
      <c r="C219" s="16" t="s">
        <v>19</v>
      </c>
      <c r="D219" s="17">
        <f t="shared" si="220"/>
        <v>1</v>
      </c>
      <c r="E219" s="18">
        <f>AB218</f>
        <v>2</v>
      </c>
      <c r="F219" s="19">
        <f>AA218</f>
        <v>4</v>
      </c>
      <c r="G219" s="20">
        <f>AB219</f>
        <v>2</v>
      </c>
      <c r="H219" s="20">
        <f>AA219</f>
        <v>4</v>
      </c>
      <c r="I219" s="20">
        <f>AA222</f>
        <v>5</v>
      </c>
      <c r="J219" s="20">
        <f>AB222</f>
        <v>3</v>
      </c>
      <c r="K219" s="20"/>
      <c r="L219" s="20"/>
      <c r="M219" s="20"/>
      <c r="N219" s="20"/>
      <c r="O219" s="22">
        <f t="shared" si="221"/>
        <v>-2</v>
      </c>
      <c r="P219" s="23"/>
      <c r="Q219" s="24">
        <f>Z218+Z219+Y222</f>
        <v>70</v>
      </c>
      <c r="R219" s="19">
        <f>Y218+Y219+Z222</f>
        <v>81</v>
      </c>
      <c r="S219" s="25">
        <f t="shared" si="222"/>
        <v>-11</v>
      </c>
      <c r="T219" s="63" t="s">
        <v>327</v>
      </c>
      <c r="U219" s="64" t="str">
        <f>C217</f>
        <v>ENKA SPOR KULÜBÜ</v>
      </c>
      <c r="V219" s="65" t="str">
        <f>C219</f>
        <v>TAÇSPOR</v>
      </c>
      <c r="W219" s="29">
        <f t="shared" si="223"/>
        <v>2</v>
      </c>
      <c r="X219" s="21">
        <f t="shared" si="224"/>
        <v>1</v>
      </c>
      <c r="Y219" s="294">
        <v>24</v>
      </c>
      <c r="Z219" s="295">
        <v>15</v>
      </c>
      <c r="AA219" s="295">
        <v>4</v>
      </c>
      <c r="AB219" s="295">
        <v>2</v>
      </c>
      <c r="AC219" s="295">
        <v>2</v>
      </c>
      <c r="AD219" s="295">
        <v>1</v>
      </c>
      <c r="AF219" s="117">
        <f t="shared" si="225"/>
        <v>0</v>
      </c>
      <c r="AG219" s="117">
        <f t="shared" si="226"/>
        <v>0</v>
      </c>
      <c r="AH219" s="117">
        <f t="shared" si="227"/>
        <v>1</v>
      </c>
      <c r="AI219" s="117">
        <f t="shared" si="228"/>
        <v>0</v>
      </c>
      <c r="AJ219" s="117">
        <f t="shared" si="229"/>
        <v>0</v>
      </c>
    </row>
    <row r="220" spans="2:36" ht="15">
      <c r="B220" s="102">
        <v>4</v>
      </c>
      <c r="C220" s="16" t="s">
        <v>13</v>
      </c>
      <c r="D220" s="17">
        <f t="shared" si="220"/>
        <v>0</v>
      </c>
      <c r="E220" s="18">
        <f>AB217</f>
        <v>2</v>
      </c>
      <c r="F220" s="19">
        <f>AA217</f>
        <v>4</v>
      </c>
      <c r="G220" s="20">
        <f>AB220</f>
        <v>0</v>
      </c>
      <c r="H220" s="20">
        <f>AA220</f>
        <v>6</v>
      </c>
      <c r="I220" s="20">
        <f>AB222</f>
        <v>3</v>
      </c>
      <c r="J220" s="20">
        <f>AA222</f>
        <v>5</v>
      </c>
      <c r="K220" s="20"/>
      <c r="L220" s="20"/>
      <c r="M220" s="20"/>
      <c r="N220" s="20"/>
      <c r="O220" s="22">
        <f t="shared" si="221"/>
        <v>-10</v>
      </c>
      <c r="P220" s="23"/>
      <c r="Q220" s="24">
        <f>Z217+Z220+Z222</f>
        <v>53</v>
      </c>
      <c r="R220" s="19">
        <f>Y217+Y220+Y222</f>
        <v>97</v>
      </c>
      <c r="S220" s="25">
        <f t="shared" si="222"/>
        <v>-44</v>
      </c>
      <c r="T220" s="63" t="s">
        <v>335</v>
      </c>
      <c r="U220" s="64" t="str">
        <f>C218</f>
        <v>BÜLENT DURAN TENİS SPOR K.</v>
      </c>
      <c r="V220" s="65" t="str">
        <f>C220</f>
        <v>İSTANBUL TENİS EĞİTİM SPOR KULÜBÜ</v>
      </c>
      <c r="W220" s="29">
        <f t="shared" si="223"/>
        <v>3</v>
      </c>
      <c r="X220" s="21">
        <f t="shared" si="224"/>
        <v>0</v>
      </c>
      <c r="Y220" s="294">
        <v>36</v>
      </c>
      <c r="Z220" s="295">
        <v>10</v>
      </c>
      <c r="AA220" s="295">
        <v>6</v>
      </c>
      <c r="AB220" s="295">
        <v>0</v>
      </c>
      <c r="AC220" s="295">
        <v>3</v>
      </c>
      <c r="AD220" s="295">
        <v>0</v>
      </c>
      <c r="AF220" s="117">
        <f t="shared" si="225"/>
        <v>0</v>
      </c>
      <c r="AG220" s="117">
        <f t="shared" si="226"/>
        <v>0</v>
      </c>
      <c r="AH220" s="117">
        <f t="shared" si="227"/>
        <v>0</v>
      </c>
      <c r="AI220" s="117">
        <f t="shared" si="228"/>
        <v>0</v>
      </c>
      <c r="AJ220" s="117">
        <f t="shared" si="229"/>
        <v>0</v>
      </c>
    </row>
    <row r="221" spans="2:36" ht="15">
      <c r="B221" s="102"/>
      <c r="C221" s="16"/>
      <c r="D221" s="17"/>
      <c r="E221" s="18"/>
      <c r="F221" s="19"/>
      <c r="G221" s="20"/>
      <c r="H221" s="20"/>
      <c r="I221" s="20"/>
      <c r="J221" s="20"/>
      <c r="K221" s="20"/>
      <c r="L221" s="20"/>
      <c r="M221" s="20"/>
      <c r="N221" s="20"/>
      <c r="O221" s="22"/>
      <c r="P221" s="32"/>
      <c r="Q221" s="24"/>
      <c r="R221" s="19"/>
      <c r="S221" s="25"/>
      <c r="T221" s="63" t="s">
        <v>330</v>
      </c>
      <c r="U221" s="64" t="str">
        <f>C217</f>
        <v>ENKA SPOR KULÜBÜ</v>
      </c>
      <c r="V221" s="65" t="str">
        <f>C218</f>
        <v>BÜLENT DURAN TENİS SPOR K.</v>
      </c>
      <c r="W221" s="29">
        <f t="shared" si="223"/>
        <v>2</v>
      </c>
      <c r="X221" s="21">
        <f t="shared" si="224"/>
        <v>1</v>
      </c>
      <c r="Y221" s="294">
        <v>24</v>
      </c>
      <c r="Z221" s="295">
        <v>19</v>
      </c>
      <c r="AA221" s="295">
        <v>4</v>
      </c>
      <c r="AB221" s="295">
        <v>2</v>
      </c>
      <c r="AC221" s="295">
        <v>2</v>
      </c>
      <c r="AD221" s="295">
        <v>1</v>
      </c>
    </row>
    <row r="222" spans="2:36" ht="15.75" thickBot="1">
      <c r="B222" s="106"/>
      <c r="C222" s="66"/>
      <c r="D222" s="67"/>
      <c r="E222" s="68"/>
      <c r="F222" s="69"/>
      <c r="G222" s="70"/>
      <c r="H222" s="70"/>
      <c r="I222" s="70"/>
      <c r="J222" s="70"/>
      <c r="K222" s="70"/>
      <c r="L222" s="70"/>
      <c r="M222" s="70"/>
      <c r="N222" s="70"/>
      <c r="O222" s="71"/>
      <c r="P222" s="72"/>
      <c r="Q222" s="73"/>
      <c r="R222" s="69"/>
      <c r="S222" s="74"/>
      <c r="T222" s="75" t="s">
        <v>320</v>
      </c>
      <c r="U222" s="76" t="str">
        <f>C219</f>
        <v>TAÇSPOR</v>
      </c>
      <c r="V222" s="77" t="str">
        <f>C220</f>
        <v>İSTANBUL TENİS EĞİTİM SPOR KULÜBÜ</v>
      </c>
      <c r="W222" s="59">
        <f t="shared" si="223"/>
        <v>2</v>
      </c>
      <c r="X222" s="60">
        <f t="shared" si="224"/>
        <v>1</v>
      </c>
      <c r="Y222" s="294">
        <v>37</v>
      </c>
      <c r="Z222" s="295">
        <v>29</v>
      </c>
      <c r="AA222" s="295">
        <v>5</v>
      </c>
      <c r="AB222" s="295">
        <v>3</v>
      </c>
      <c r="AC222" s="295">
        <v>2</v>
      </c>
      <c r="AD222" s="295">
        <v>1</v>
      </c>
    </row>
    <row r="223" spans="2:36" ht="15" thickBot="1">
      <c r="E223" s="15">
        <f>E214+E213+E212+E211+E210+E209+G214+G213+G212+G211+G210+G209+I214+I213+I212+I211+I210+I209+K214+K213+K212+K211+K210+K209+M214+M213+M212+M211+M210+M209</f>
        <v>4</v>
      </c>
      <c r="H223" s="15">
        <f>F214+F213+F212+F211+F210+F209+H214+H213+H212+H211+H210+H209+J214+J213+J212+J211+J210+J209+L214+L213+L212+L211+L210+L209+N214+N213+N212+N211+N210+N209</f>
        <v>4</v>
      </c>
      <c r="O223" s="15">
        <f>SUM(O209:O214)</f>
        <v>0</v>
      </c>
      <c r="Q223" s="15">
        <f>SUM(Q209:Q214)</f>
        <v>31</v>
      </c>
      <c r="R223" s="15">
        <f>SUM(R209:R214)</f>
        <v>31</v>
      </c>
      <c r="S223" s="15">
        <f>SUM(S209:S214)</f>
        <v>0</v>
      </c>
    </row>
    <row r="224" spans="2:36" ht="66" customHeight="1" thickTop="1">
      <c r="B224" s="183" t="s">
        <v>45</v>
      </c>
      <c r="C224" s="8" t="s">
        <v>339</v>
      </c>
      <c r="D224" s="9" t="s">
        <v>307</v>
      </c>
      <c r="E224" s="10" t="s">
        <v>308</v>
      </c>
      <c r="F224" s="11" t="s">
        <v>309</v>
      </c>
      <c r="G224" s="10" t="s">
        <v>308</v>
      </c>
      <c r="H224" s="11" t="s">
        <v>309</v>
      </c>
      <c r="I224" s="10" t="s">
        <v>308</v>
      </c>
      <c r="J224" s="11" t="s">
        <v>309</v>
      </c>
      <c r="K224" s="10" t="s">
        <v>308</v>
      </c>
      <c r="L224" s="11" t="s">
        <v>309</v>
      </c>
      <c r="M224" s="10" t="s">
        <v>308</v>
      </c>
      <c r="N224" s="11" t="s">
        <v>309</v>
      </c>
      <c r="O224" s="62" t="s">
        <v>310</v>
      </c>
      <c r="P224" s="12" t="s">
        <v>311</v>
      </c>
      <c r="Q224" s="10" t="s">
        <v>312</v>
      </c>
      <c r="R224" s="11" t="s">
        <v>313</v>
      </c>
      <c r="S224" s="13" t="s">
        <v>314</v>
      </c>
      <c r="T224" s="14" t="s">
        <v>315</v>
      </c>
      <c r="U224" s="464" t="s">
        <v>316</v>
      </c>
      <c r="V224" s="465"/>
      <c r="W224" s="466" t="s">
        <v>317</v>
      </c>
      <c r="X224" s="467"/>
      <c r="Y224" s="297" t="s">
        <v>333</v>
      </c>
      <c r="Z224" s="298" t="s">
        <v>333</v>
      </c>
      <c r="AA224" s="298" t="s">
        <v>334</v>
      </c>
      <c r="AB224" s="298" t="s">
        <v>334</v>
      </c>
    </row>
    <row r="225" spans="2:36" ht="12.75" customHeight="1">
      <c r="B225" s="102">
        <v>1</v>
      </c>
      <c r="C225" s="16" t="s">
        <v>395</v>
      </c>
      <c r="D225" s="17">
        <f>SUM(AF225:AJ225)</f>
        <v>3</v>
      </c>
      <c r="E225" s="18">
        <f>AA225</f>
        <v>6</v>
      </c>
      <c r="F225" s="19">
        <f>AB225</f>
        <v>0</v>
      </c>
      <c r="G225" s="20">
        <f>AA227</f>
        <v>6</v>
      </c>
      <c r="H225" s="20">
        <f>AB227</f>
        <v>0</v>
      </c>
      <c r="I225" s="20">
        <f>AA229</f>
        <v>6</v>
      </c>
      <c r="J225" s="20">
        <f>AB229</f>
        <v>0</v>
      </c>
      <c r="K225" s="20"/>
      <c r="L225" s="20"/>
      <c r="M225" s="20"/>
      <c r="N225" s="20"/>
      <c r="O225" s="22">
        <f>E225+G225+I225-F225-H225-J225</f>
        <v>18</v>
      </c>
      <c r="P225" s="23"/>
      <c r="Q225" s="24">
        <f>Y225+Y227+Y229</f>
        <v>108</v>
      </c>
      <c r="R225" s="19">
        <f>Z225+Z227+Z229</f>
        <v>20</v>
      </c>
      <c r="S225" s="25">
        <f>Q225-R225</f>
        <v>88</v>
      </c>
      <c r="T225" s="63" t="s">
        <v>324</v>
      </c>
      <c r="U225" s="64" t="str">
        <f>C225</f>
        <v>TED TENİS ESKRİM DAĞCILIK SPOR K.</v>
      </c>
      <c r="V225" s="65" t="str">
        <f>C228</f>
        <v>PERFORMANS TENİS AKADEMİSİ</v>
      </c>
      <c r="W225" s="29">
        <f>AC225</f>
        <v>3</v>
      </c>
      <c r="X225" s="21">
        <f>AD225</f>
        <v>0</v>
      </c>
      <c r="Y225" s="294">
        <v>36</v>
      </c>
      <c r="Z225" s="295">
        <v>9</v>
      </c>
      <c r="AA225" s="295">
        <v>6</v>
      </c>
      <c r="AB225" s="295">
        <v>0</v>
      </c>
      <c r="AC225" s="295">
        <v>3</v>
      </c>
      <c r="AD225" s="295">
        <v>0</v>
      </c>
      <c r="AF225" s="117">
        <f>IF(E225&gt;F225,1,0)</f>
        <v>1</v>
      </c>
      <c r="AG225" s="117">
        <f>IF(G225&gt;H225,1,0)</f>
        <v>1</v>
      </c>
      <c r="AH225" s="117">
        <f>IF(I225&gt;J225,1,0)</f>
        <v>1</v>
      </c>
      <c r="AI225" s="117">
        <f>IF(K225&gt;L225,1,0)</f>
        <v>0</v>
      </c>
      <c r="AJ225" s="117">
        <f>IF(M225&gt;N225,1,0)</f>
        <v>0</v>
      </c>
    </row>
    <row r="226" spans="2:36" ht="15">
      <c r="B226" s="102">
        <v>2</v>
      </c>
      <c r="C226" s="16" t="s">
        <v>5</v>
      </c>
      <c r="D226" s="17">
        <f t="shared" ref="D226:D228" si="230">SUM(AF226:AJ226)</f>
        <v>1</v>
      </c>
      <c r="E226" s="18">
        <f>AA226</f>
        <v>5</v>
      </c>
      <c r="F226" s="19">
        <f>AB226</f>
        <v>2</v>
      </c>
      <c r="G226" s="20">
        <f>AA228</f>
        <v>1</v>
      </c>
      <c r="H226" s="20">
        <f>AB228</f>
        <v>6</v>
      </c>
      <c r="I226" s="20">
        <f>AB229</f>
        <v>0</v>
      </c>
      <c r="J226" s="20">
        <f>AA229</f>
        <v>6</v>
      </c>
      <c r="K226" s="20"/>
      <c r="L226" s="20"/>
      <c r="M226" s="20"/>
      <c r="N226" s="20"/>
      <c r="O226" s="22">
        <f t="shared" ref="O226:O228" si="231">E226+G226+I226-F226-H226-J226</f>
        <v>-8</v>
      </c>
      <c r="P226" s="23"/>
      <c r="Q226" s="24">
        <f>Y226+Y228+Z229</f>
        <v>58</v>
      </c>
      <c r="R226" s="19">
        <f>Z226+Z228+Y229</f>
        <v>95</v>
      </c>
      <c r="S226" s="25">
        <f t="shared" ref="S226:S228" si="232">Q226-R226</f>
        <v>-37</v>
      </c>
      <c r="T226" s="63" t="s">
        <v>323</v>
      </c>
      <c r="U226" s="64" t="str">
        <f>C226</f>
        <v>AVRUPA YAKASI TENİS KULÜBÜ</v>
      </c>
      <c r="V226" s="65" t="str">
        <f>C227</f>
        <v>İSTANBUL AVCILIK VE ATICILIK S.K.</v>
      </c>
      <c r="W226" s="29">
        <f t="shared" ref="W226:X230" si="233">AC226</f>
        <v>2</v>
      </c>
      <c r="X226" s="21">
        <f t="shared" si="233"/>
        <v>1</v>
      </c>
      <c r="Y226" s="294">
        <v>35</v>
      </c>
      <c r="Z226" s="295">
        <v>23</v>
      </c>
      <c r="AA226" s="295">
        <v>5</v>
      </c>
      <c r="AB226" s="295">
        <v>2</v>
      </c>
      <c r="AC226" s="295">
        <v>2</v>
      </c>
      <c r="AD226" s="295">
        <v>1</v>
      </c>
      <c r="AF226" s="117">
        <f t="shared" ref="AF226:AF228" si="234">IF(E226&gt;F226,1,0)</f>
        <v>1</v>
      </c>
      <c r="AG226" s="117">
        <f t="shared" ref="AG226:AG228" si="235">IF(G226&gt;H226,1,0)</f>
        <v>0</v>
      </c>
      <c r="AH226" s="117">
        <f t="shared" ref="AH226:AH228" si="236">IF(I226&gt;J226,1,0)</f>
        <v>0</v>
      </c>
      <c r="AI226" s="117">
        <f t="shared" ref="AI226:AI228" si="237">IF(K226&gt;L226,1,0)</f>
        <v>0</v>
      </c>
      <c r="AJ226" s="117">
        <f t="shared" ref="AJ226:AJ228" si="238">IF(M226&gt;N226,1,0)</f>
        <v>0</v>
      </c>
    </row>
    <row r="227" spans="2:36" ht="15">
      <c r="B227" s="102">
        <v>3</v>
      </c>
      <c r="C227" s="16" t="s">
        <v>394</v>
      </c>
      <c r="D227" s="17">
        <f t="shared" si="230"/>
        <v>0</v>
      </c>
      <c r="E227" s="18">
        <f>AB226</f>
        <v>2</v>
      </c>
      <c r="F227" s="19">
        <f>AA226</f>
        <v>5</v>
      </c>
      <c r="G227" s="20">
        <f>AB227</f>
        <v>0</v>
      </c>
      <c r="H227" s="20">
        <f>AA227</f>
        <v>6</v>
      </c>
      <c r="I227" s="20">
        <f>AA230</f>
        <v>2</v>
      </c>
      <c r="J227" s="20">
        <f>AB230</f>
        <v>5</v>
      </c>
      <c r="K227" s="20"/>
      <c r="L227" s="20"/>
      <c r="M227" s="20"/>
      <c r="N227" s="20"/>
      <c r="O227" s="22">
        <f t="shared" si="231"/>
        <v>-12</v>
      </c>
      <c r="P227" s="23"/>
      <c r="Q227" s="24">
        <f>Z226+Z227+Y230</f>
        <v>47</v>
      </c>
      <c r="R227" s="19">
        <f>Y226+Y227+Z230</f>
        <v>107</v>
      </c>
      <c r="S227" s="25">
        <f t="shared" si="232"/>
        <v>-60</v>
      </c>
      <c r="T227" s="63" t="s">
        <v>327</v>
      </c>
      <c r="U227" s="64" t="str">
        <f>C225</f>
        <v>TED TENİS ESKRİM DAĞCILIK SPOR K.</v>
      </c>
      <c r="V227" s="65" t="str">
        <f>C227</f>
        <v>İSTANBUL AVCILIK VE ATICILIK S.K.</v>
      </c>
      <c r="W227" s="29">
        <f t="shared" si="233"/>
        <v>3</v>
      </c>
      <c r="X227" s="21">
        <f t="shared" si="233"/>
        <v>0</v>
      </c>
      <c r="Y227" s="294">
        <v>36</v>
      </c>
      <c r="Z227" s="295">
        <v>5</v>
      </c>
      <c r="AA227" s="295">
        <v>6</v>
      </c>
      <c r="AB227" s="295">
        <v>0</v>
      </c>
      <c r="AC227" s="295">
        <v>3</v>
      </c>
      <c r="AD227" s="295">
        <v>0</v>
      </c>
      <c r="AF227" s="117">
        <f t="shared" si="234"/>
        <v>0</v>
      </c>
      <c r="AG227" s="117">
        <f t="shared" si="235"/>
        <v>0</v>
      </c>
      <c r="AH227" s="117">
        <f t="shared" si="236"/>
        <v>0</v>
      </c>
      <c r="AI227" s="117">
        <f t="shared" si="237"/>
        <v>0</v>
      </c>
      <c r="AJ227" s="117">
        <f t="shared" si="238"/>
        <v>0</v>
      </c>
    </row>
    <row r="228" spans="2:36" ht="15">
      <c r="B228" s="102">
        <v>4</v>
      </c>
      <c r="C228" s="16" t="s">
        <v>75</v>
      </c>
      <c r="D228" s="17">
        <f t="shared" si="230"/>
        <v>2</v>
      </c>
      <c r="E228" s="18">
        <f>AB225</f>
        <v>0</v>
      </c>
      <c r="F228" s="19">
        <f>AA225</f>
        <v>6</v>
      </c>
      <c r="G228" s="20">
        <f>AB228</f>
        <v>6</v>
      </c>
      <c r="H228" s="20">
        <f>AA228</f>
        <v>1</v>
      </c>
      <c r="I228" s="20">
        <f>AB230</f>
        <v>5</v>
      </c>
      <c r="J228" s="20">
        <f>AA230</f>
        <v>2</v>
      </c>
      <c r="K228" s="20"/>
      <c r="L228" s="20"/>
      <c r="M228" s="20"/>
      <c r="N228" s="20"/>
      <c r="O228" s="22">
        <f t="shared" si="231"/>
        <v>2</v>
      </c>
      <c r="P228" s="23"/>
      <c r="Q228" s="24">
        <f>Z225+Z228+Z230</f>
        <v>81</v>
      </c>
      <c r="R228" s="19">
        <f>Y225+Y228+Y230</f>
        <v>72</v>
      </c>
      <c r="S228" s="25">
        <f t="shared" si="232"/>
        <v>9</v>
      </c>
      <c r="T228" s="63" t="s">
        <v>335</v>
      </c>
      <c r="U228" s="64" t="str">
        <f>C226</f>
        <v>AVRUPA YAKASI TENİS KULÜBÜ</v>
      </c>
      <c r="V228" s="65" t="str">
        <f>C228</f>
        <v>PERFORMANS TENİS AKADEMİSİ</v>
      </c>
      <c r="W228" s="29">
        <f t="shared" si="233"/>
        <v>0</v>
      </c>
      <c r="X228" s="21">
        <f t="shared" si="233"/>
        <v>3</v>
      </c>
      <c r="Y228" s="294">
        <v>17</v>
      </c>
      <c r="Z228" s="295">
        <v>36</v>
      </c>
      <c r="AA228" s="295">
        <v>1</v>
      </c>
      <c r="AB228" s="295">
        <v>6</v>
      </c>
      <c r="AC228" s="295">
        <v>0</v>
      </c>
      <c r="AD228" s="295">
        <v>3</v>
      </c>
      <c r="AF228" s="117">
        <f t="shared" si="234"/>
        <v>0</v>
      </c>
      <c r="AG228" s="117">
        <f t="shared" si="235"/>
        <v>1</v>
      </c>
      <c r="AH228" s="117">
        <f t="shared" si="236"/>
        <v>1</v>
      </c>
      <c r="AI228" s="117">
        <f t="shared" si="237"/>
        <v>0</v>
      </c>
      <c r="AJ228" s="117">
        <f t="shared" si="238"/>
        <v>0</v>
      </c>
    </row>
    <row r="229" spans="2:36" ht="15">
      <c r="B229" s="102"/>
      <c r="C229" s="16"/>
      <c r="D229" s="17"/>
      <c r="E229" s="18"/>
      <c r="F229" s="19"/>
      <c r="G229" s="20"/>
      <c r="H229" s="20"/>
      <c r="I229" s="20"/>
      <c r="J229" s="20"/>
      <c r="K229" s="20"/>
      <c r="L229" s="20"/>
      <c r="M229" s="20"/>
      <c r="N229" s="20"/>
      <c r="O229" s="22"/>
      <c r="P229" s="32"/>
      <c r="Q229" s="24"/>
      <c r="R229" s="19"/>
      <c r="S229" s="25"/>
      <c r="T229" s="63" t="s">
        <v>330</v>
      </c>
      <c r="U229" s="64" t="str">
        <f>C225</f>
        <v>TED TENİS ESKRİM DAĞCILIK SPOR K.</v>
      </c>
      <c r="V229" s="65" t="str">
        <f>C226</f>
        <v>AVRUPA YAKASI TENİS KULÜBÜ</v>
      </c>
      <c r="W229" s="29">
        <f t="shared" si="233"/>
        <v>3</v>
      </c>
      <c r="X229" s="21">
        <f t="shared" si="233"/>
        <v>0</v>
      </c>
      <c r="Y229" s="294">
        <v>36</v>
      </c>
      <c r="Z229" s="295">
        <v>6</v>
      </c>
      <c r="AA229" s="295">
        <v>6</v>
      </c>
      <c r="AB229" s="295">
        <v>0</v>
      </c>
      <c r="AC229" s="295">
        <v>3</v>
      </c>
      <c r="AD229" s="295">
        <v>0</v>
      </c>
    </row>
    <row r="230" spans="2:36" ht="15.75" thickBot="1">
      <c r="B230" s="106"/>
      <c r="C230" s="66"/>
      <c r="D230" s="67"/>
      <c r="E230" s="68"/>
      <c r="F230" s="69"/>
      <c r="G230" s="70"/>
      <c r="H230" s="70"/>
      <c r="I230" s="70"/>
      <c r="J230" s="70"/>
      <c r="K230" s="70"/>
      <c r="L230" s="70"/>
      <c r="M230" s="70"/>
      <c r="N230" s="70"/>
      <c r="O230" s="71"/>
      <c r="P230" s="72"/>
      <c r="Q230" s="73"/>
      <c r="R230" s="69"/>
      <c r="S230" s="74"/>
      <c r="T230" s="75" t="s">
        <v>320</v>
      </c>
      <c r="U230" s="76" t="str">
        <f>C227</f>
        <v>İSTANBUL AVCILIK VE ATICILIK S.K.</v>
      </c>
      <c r="V230" s="77" t="str">
        <f>C228</f>
        <v>PERFORMANS TENİS AKADEMİSİ</v>
      </c>
      <c r="W230" s="59">
        <f t="shared" si="233"/>
        <v>1</v>
      </c>
      <c r="X230" s="60">
        <f t="shared" si="233"/>
        <v>2</v>
      </c>
      <c r="Y230" s="294">
        <v>19</v>
      </c>
      <c r="Z230" s="295">
        <v>36</v>
      </c>
      <c r="AA230" s="295">
        <v>2</v>
      </c>
      <c r="AB230" s="295">
        <v>5</v>
      </c>
      <c r="AC230" s="295">
        <v>1</v>
      </c>
      <c r="AD230" s="295">
        <v>2</v>
      </c>
    </row>
  </sheetData>
  <mergeCells count="46">
    <mergeCell ref="U168:V168"/>
    <mergeCell ref="W168:X168"/>
    <mergeCell ref="U208:V208"/>
    <mergeCell ref="W208:X208"/>
    <mergeCell ref="U224:V224"/>
    <mergeCell ref="W224:X224"/>
    <mergeCell ref="U216:V216"/>
    <mergeCell ref="W216:X216"/>
    <mergeCell ref="U60:V60"/>
    <mergeCell ref="W60:X60"/>
    <mergeCell ref="U200:V200"/>
    <mergeCell ref="W200:X200"/>
    <mergeCell ref="U125:V125"/>
    <mergeCell ref="W125:X125"/>
    <mergeCell ref="U142:V142"/>
    <mergeCell ref="W142:X142"/>
    <mergeCell ref="U176:V176"/>
    <mergeCell ref="W176:X176"/>
    <mergeCell ref="U184:V184"/>
    <mergeCell ref="W184:X184"/>
    <mergeCell ref="U192:V192"/>
    <mergeCell ref="W192:X192"/>
    <mergeCell ref="U160:V160"/>
    <mergeCell ref="W160:X160"/>
    <mergeCell ref="U106:V106"/>
    <mergeCell ref="W106:X106"/>
    <mergeCell ref="U114:V114"/>
    <mergeCell ref="W114:X114"/>
    <mergeCell ref="U68:V68"/>
    <mergeCell ref="W68:X68"/>
    <mergeCell ref="U87:V87"/>
    <mergeCell ref="W87:X87"/>
    <mergeCell ref="U79:V79"/>
    <mergeCell ref="W79:X79"/>
    <mergeCell ref="U95:V95"/>
    <mergeCell ref="W95:X95"/>
    <mergeCell ref="U1:V1"/>
    <mergeCell ref="W1:X1"/>
    <mergeCell ref="U9:V9"/>
    <mergeCell ref="W9:X9"/>
    <mergeCell ref="U52:V52"/>
    <mergeCell ref="W52:X52"/>
    <mergeCell ref="U17:V17"/>
    <mergeCell ref="W17:X17"/>
    <mergeCell ref="U35:V35"/>
    <mergeCell ref="W35:X35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  <rowBreaks count="6" manualBreakCount="6">
    <brk id="51" min="1" max="23" man="1"/>
    <brk id="78" min="1" max="23" man="1"/>
    <brk id="113" min="1" max="23" man="1"/>
    <brk id="183" min="1" max="23" man="1"/>
    <brk id="199" min="1" max="23" man="1"/>
    <brk id="223" min="1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AL233"/>
  <sheetViews>
    <sheetView tabSelected="1" topLeftCell="E142" zoomScale="85" zoomScaleNormal="85" zoomScaleSheetLayoutView="55" workbookViewId="0">
      <selection activeCell="AF153" sqref="AF153"/>
    </sheetView>
  </sheetViews>
  <sheetFormatPr defaultColWidth="8.85546875" defaultRowHeight="14.25"/>
  <cols>
    <col min="1" max="1" width="4.42578125" style="15" customWidth="1"/>
    <col min="2" max="2" width="4.140625" style="105" customWidth="1"/>
    <col min="3" max="3" width="36.28515625" style="61" bestFit="1" customWidth="1"/>
    <col min="4" max="20" width="4.85546875" style="15" customWidth="1"/>
    <col min="21" max="21" width="38.42578125" style="15" bestFit="1" customWidth="1"/>
    <col min="22" max="22" width="38.5703125" style="15" bestFit="1" customWidth="1"/>
    <col min="23" max="24" width="4.85546875" style="15" customWidth="1"/>
    <col min="25" max="30" width="4" style="296" customWidth="1"/>
    <col min="31" max="31" width="6.140625" style="117" customWidth="1"/>
    <col min="32" max="36" width="4" style="117" customWidth="1"/>
    <col min="37" max="38" width="8.85546875" style="117"/>
    <col min="39" max="16384" width="8.85546875" style="15"/>
  </cols>
  <sheetData>
    <row r="1" spans="2:36" ht="78.599999999999994" customHeight="1" thickTop="1">
      <c r="B1" s="184" t="s">
        <v>23</v>
      </c>
      <c r="C1" s="8" t="s">
        <v>65</v>
      </c>
      <c r="D1" s="9" t="s">
        <v>307</v>
      </c>
      <c r="E1" s="10" t="s">
        <v>308</v>
      </c>
      <c r="F1" s="11" t="s">
        <v>309</v>
      </c>
      <c r="G1" s="10" t="s">
        <v>308</v>
      </c>
      <c r="H1" s="11" t="s">
        <v>309</v>
      </c>
      <c r="I1" s="10" t="s">
        <v>308</v>
      </c>
      <c r="J1" s="11" t="s">
        <v>309</v>
      </c>
      <c r="K1" s="10" t="s">
        <v>308</v>
      </c>
      <c r="L1" s="11" t="s">
        <v>309</v>
      </c>
      <c r="M1" s="10" t="s">
        <v>308</v>
      </c>
      <c r="N1" s="11" t="s">
        <v>309</v>
      </c>
      <c r="O1" s="62" t="s">
        <v>310</v>
      </c>
      <c r="P1" s="12" t="s">
        <v>311</v>
      </c>
      <c r="Q1" s="10" t="s">
        <v>312</v>
      </c>
      <c r="R1" s="11" t="s">
        <v>313</v>
      </c>
      <c r="S1" s="13" t="s">
        <v>314</v>
      </c>
      <c r="T1" s="14" t="s">
        <v>315</v>
      </c>
      <c r="U1" s="464" t="s">
        <v>316</v>
      </c>
      <c r="V1" s="465"/>
      <c r="W1" s="466" t="s">
        <v>317</v>
      </c>
      <c r="X1" s="467"/>
      <c r="Y1" s="325" t="s">
        <v>333</v>
      </c>
      <c r="Z1" s="326" t="s">
        <v>333</v>
      </c>
      <c r="AA1" s="326" t="s">
        <v>334</v>
      </c>
      <c r="AB1" s="326" t="s">
        <v>334</v>
      </c>
    </row>
    <row r="2" spans="2:36" ht="12.75" customHeight="1">
      <c r="B2" s="102">
        <v>1</v>
      </c>
      <c r="C2" s="16" t="s">
        <v>76</v>
      </c>
      <c r="D2" s="17">
        <f>SUM(AF2:AJ2)</f>
        <v>2</v>
      </c>
      <c r="E2" s="18">
        <f>AA2</f>
        <v>0</v>
      </c>
      <c r="F2" s="19">
        <f>AB2</f>
        <v>0</v>
      </c>
      <c r="G2" s="20">
        <f>AA4</f>
        <v>4</v>
      </c>
      <c r="H2" s="20">
        <f>AB4</f>
        <v>2</v>
      </c>
      <c r="I2" s="20">
        <f>AA6</f>
        <v>4</v>
      </c>
      <c r="J2" s="20">
        <f>AB6</f>
        <v>2</v>
      </c>
      <c r="K2" s="20"/>
      <c r="L2" s="20"/>
      <c r="M2" s="20"/>
      <c r="N2" s="20"/>
      <c r="O2" s="22">
        <f>E2+G2+I2-F2-H2-J2</f>
        <v>4</v>
      </c>
      <c r="P2" s="23"/>
      <c r="Q2" s="24">
        <f>Y2+Y4+Y6</f>
        <v>48</v>
      </c>
      <c r="R2" s="19">
        <f>Z2+Z4+Z6</f>
        <v>24</v>
      </c>
      <c r="S2" s="25">
        <f>Q2-R2</f>
        <v>24</v>
      </c>
      <c r="T2" s="63" t="s">
        <v>324</v>
      </c>
      <c r="U2" s="64" t="str">
        <f>C2</f>
        <v>ADANA TENİS DAĞCILIK S.K.</v>
      </c>
      <c r="V2" s="65" t="str">
        <f>C5</f>
        <v>BYE</v>
      </c>
      <c r="W2" s="29">
        <f>AC2</f>
        <v>0</v>
      </c>
      <c r="X2" s="21">
        <f>AD2</f>
        <v>0</v>
      </c>
      <c r="AF2" s="117">
        <f>IF(E2&gt;F2,1,0)</f>
        <v>0</v>
      </c>
      <c r="AG2" s="117">
        <f>IF(G2&gt;H2,1,0)</f>
        <v>1</v>
      </c>
      <c r="AH2" s="117">
        <f>IF(I2&gt;J2,1,0)</f>
        <v>1</v>
      </c>
      <c r="AI2" s="117">
        <f>IF(K2&gt;L2,1,0)</f>
        <v>0</v>
      </c>
      <c r="AJ2" s="117">
        <f>IF(M2&gt;N2,1,0)</f>
        <v>0</v>
      </c>
    </row>
    <row r="3" spans="2:36" ht="15">
      <c r="B3" s="102">
        <v>2</v>
      </c>
      <c r="C3" s="16" t="s">
        <v>391</v>
      </c>
      <c r="D3" s="17">
        <f t="shared" ref="D3:D5" si="0">SUM(AF3:AJ3)</f>
        <v>1</v>
      </c>
      <c r="E3" s="18">
        <f>AA3</f>
        <v>5</v>
      </c>
      <c r="F3" s="19">
        <f>AB3</f>
        <v>2</v>
      </c>
      <c r="G3" s="20">
        <f>AA5</f>
        <v>0</v>
      </c>
      <c r="H3" s="20">
        <f>AB5</f>
        <v>0</v>
      </c>
      <c r="I3" s="20">
        <f>AB6</f>
        <v>2</v>
      </c>
      <c r="J3" s="20">
        <f>AA6</f>
        <v>4</v>
      </c>
      <c r="K3" s="20"/>
      <c r="L3" s="20"/>
      <c r="M3" s="20"/>
      <c r="N3" s="20"/>
      <c r="O3" s="22">
        <f t="shared" ref="O3:O5" si="1">E3+G3+I3-F3-H3-J3</f>
        <v>1</v>
      </c>
      <c r="P3" s="23"/>
      <c r="Q3" s="24">
        <f>Y3+Y5+Z6</f>
        <v>45</v>
      </c>
      <c r="R3" s="19">
        <f>Z3+Z5+Y6</f>
        <v>40</v>
      </c>
      <c r="S3" s="25">
        <f t="shared" ref="S3:S5" si="2">Q3-R3</f>
        <v>5</v>
      </c>
      <c r="T3" s="63" t="s">
        <v>323</v>
      </c>
      <c r="U3" s="64" t="str">
        <f>C3</f>
        <v>ADANA GENÇLİK VE SPOR KULÜBÜ</v>
      </c>
      <c r="V3" s="65" t="str">
        <f>C4</f>
        <v>MKA SPORTS SPOR KULÜBÜ</v>
      </c>
      <c r="W3" s="29">
        <f t="shared" ref="W3:X7" si="3">AC3</f>
        <v>2</v>
      </c>
      <c r="X3" s="21">
        <f t="shared" si="3"/>
        <v>1</v>
      </c>
      <c r="Y3" s="327">
        <v>33</v>
      </c>
      <c r="Z3" s="296">
        <v>16</v>
      </c>
      <c r="AA3" s="296">
        <v>5</v>
      </c>
      <c r="AB3" s="296">
        <v>2</v>
      </c>
      <c r="AC3" s="296">
        <v>2</v>
      </c>
      <c r="AD3" s="296">
        <v>1</v>
      </c>
      <c r="AF3" s="117">
        <f t="shared" ref="AF3:AF5" si="4">IF(E3&gt;F3,1,0)</f>
        <v>1</v>
      </c>
      <c r="AG3" s="117">
        <f t="shared" ref="AG3:AG5" si="5">IF(G3&gt;H3,1,0)</f>
        <v>0</v>
      </c>
      <c r="AH3" s="117">
        <f t="shared" ref="AH3:AH5" si="6">IF(I3&gt;J3,1,0)</f>
        <v>0</v>
      </c>
      <c r="AI3" s="117">
        <f t="shared" ref="AI3:AI5" si="7">IF(K3&gt;L3,1,0)</f>
        <v>0</v>
      </c>
      <c r="AJ3" s="117">
        <f t="shared" ref="AJ3:AJ5" si="8">IF(M3&gt;N3,1,0)</f>
        <v>0</v>
      </c>
    </row>
    <row r="4" spans="2:36" ht="15">
      <c r="B4" s="102">
        <v>3</v>
      </c>
      <c r="C4" s="16" t="s">
        <v>392</v>
      </c>
      <c r="D4" s="17">
        <f t="shared" si="0"/>
        <v>0</v>
      </c>
      <c r="E4" s="18">
        <f>AB3</f>
        <v>2</v>
      </c>
      <c r="F4" s="19">
        <f>AA3</f>
        <v>5</v>
      </c>
      <c r="G4" s="20">
        <f>AB4</f>
        <v>2</v>
      </c>
      <c r="H4" s="20">
        <f>AA4</f>
        <v>4</v>
      </c>
      <c r="I4" s="20">
        <f>AA7</f>
        <v>0</v>
      </c>
      <c r="J4" s="20">
        <f>AB7</f>
        <v>0</v>
      </c>
      <c r="K4" s="20"/>
      <c r="L4" s="20"/>
      <c r="M4" s="20"/>
      <c r="N4" s="20"/>
      <c r="O4" s="22">
        <f t="shared" si="1"/>
        <v>-5</v>
      </c>
      <c r="P4" s="23"/>
      <c r="Q4" s="24">
        <f>Z3+Z4+Y7</f>
        <v>28</v>
      </c>
      <c r="R4" s="19">
        <f>Y3+Y4+Z7</f>
        <v>57</v>
      </c>
      <c r="S4" s="25">
        <f t="shared" si="2"/>
        <v>-29</v>
      </c>
      <c r="T4" s="63" t="s">
        <v>327</v>
      </c>
      <c r="U4" s="64" t="str">
        <f>C2</f>
        <v>ADANA TENİS DAĞCILIK S.K.</v>
      </c>
      <c r="V4" s="65" t="str">
        <f>C4</f>
        <v>MKA SPORTS SPOR KULÜBÜ</v>
      </c>
      <c r="W4" s="29">
        <f t="shared" si="3"/>
        <v>2</v>
      </c>
      <c r="X4" s="21">
        <f t="shared" si="3"/>
        <v>1</v>
      </c>
      <c r="Y4" s="327">
        <v>24</v>
      </c>
      <c r="Z4" s="296">
        <v>12</v>
      </c>
      <c r="AA4" s="296">
        <v>4</v>
      </c>
      <c r="AB4" s="296">
        <v>2</v>
      </c>
      <c r="AC4" s="296">
        <v>2</v>
      </c>
      <c r="AD4" s="296">
        <v>1</v>
      </c>
      <c r="AF4" s="117">
        <f t="shared" si="4"/>
        <v>0</v>
      </c>
      <c r="AG4" s="117">
        <f t="shared" si="5"/>
        <v>0</v>
      </c>
      <c r="AH4" s="117">
        <f t="shared" si="6"/>
        <v>0</v>
      </c>
      <c r="AI4" s="117">
        <f t="shared" si="7"/>
        <v>0</v>
      </c>
      <c r="AJ4" s="117">
        <f t="shared" si="8"/>
        <v>0</v>
      </c>
    </row>
    <row r="5" spans="2:36" ht="15">
      <c r="B5" s="102">
        <v>4</v>
      </c>
      <c r="C5" s="16" t="s">
        <v>336</v>
      </c>
      <c r="D5" s="17">
        <f t="shared" si="0"/>
        <v>0</v>
      </c>
      <c r="E5" s="18">
        <f>AB2</f>
        <v>0</v>
      </c>
      <c r="F5" s="19">
        <f>AA2</f>
        <v>0</v>
      </c>
      <c r="G5" s="20">
        <f>AB5</f>
        <v>0</v>
      </c>
      <c r="H5" s="20">
        <f>AA5</f>
        <v>0</v>
      </c>
      <c r="I5" s="20">
        <f>AB7</f>
        <v>0</v>
      </c>
      <c r="J5" s="20">
        <f>AA7</f>
        <v>0</v>
      </c>
      <c r="K5" s="20"/>
      <c r="L5" s="20"/>
      <c r="M5" s="20"/>
      <c r="N5" s="20"/>
      <c r="O5" s="22">
        <f t="shared" si="1"/>
        <v>0</v>
      </c>
      <c r="P5" s="23"/>
      <c r="Q5" s="24">
        <f>Z2+Z5+Z7</f>
        <v>0</v>
      </c>
      <c r="R5" s="19">
        <f>Y2+Y5+Y7</f>
        <v>0</v>
      </c>
      <c r="S5" s="25">
        <f t="shared" si="2"/>
        <v>0</v>
      </c>
      <c r="T5" s="63" t="s">
        <v>335</v>
      </c>
      <c r="U5" s="64" t="str">
        <f>C3</f>
        <v>ADANA GENÇLİK VE SPOR KULÜBÜ</v>
      </c>
      <c r="V5" s="65" t="str">
        <f>C5</f>
        <v>BYE</v>
      </c>
      <c r="W5" s="29">
        <f t="shared" si="3"/>
        <v>0</v>
      </c>
      <c r="X5" s="21">
        <f t="shared" si="3"/>
        <v>0</v>
      </c>
      <c r="Y5" s="327"/>
      <c r="AF5" s="117">
        <f t="shared" si="4"/>
        <v>0</v>
      </c>
      <c r="AG5" s="117">
        <f t="shared" si="5"/>
        <v>0</v>
      </c>
      <c r="AH5" s="117">
        <f t="shared" si="6"/>
        <v>0</v>
      </c>
      <c r="AI5" s="117">
        <f t="shared" si="7"/>
        <v>0</v>
      </c>
      <c r="AJ5" s="117">
        <f t="shared" si="8"/>
        <v>0</v>
      </c>
    </row>
    <row r="6" spans="2:36" ht="15">
      <c r="B6" s="102"/>
      <c r="C6" s="16"/>
      <c r="D6" s="17"/>
      <c r="E6" s="18"/>
      <c r="F6" s="19"/>
      <c r="G6" s="20"/>
      <c r="H6" s="20"/>
      <c r="I6" s="20"/>
      <c r="J6" s="20"/>
      <c r="K6" s="20"/>
      <c r="L6" s="20"/>
      <c r="M6" s="20"/>
      <c r="N6" s="20"/>
      <c r="O6" s="22"/>
      <c r="P6" s="32"/>
      <c r="Q6" s="24"/>
      <c r="R6" s="19"/>
      <c r="S6" s="25"/>
      <c r="T6" s="63" t="s">
        <v>330</v>
      </c>
      <c r="U6" s="64" t="str">
        <f>C2</f>
        <v>ADANA TENİS DAĞCILIK S.K.</v>
      </c>
      <c r="V6" s="65" t="str">
        <f>C3</f>
        <v>ADANA GENÇLİK VE SPOR KULÜBÜ</v>
      </c>
      <c r="W6" s="29">
        <f t="shared" si="3"/>
        <v>2</v>
      </c>
      <c r="X6" s="21">
        <f t="shared" si="3"/>
        <v>1</v>
      </c>
      <c r="Y6" s="327">
        <v>24</v>
      </c>
      <c r="Z6" s="296">
        <v>12</v>
      </c>
      <c r="AA6" s="296">
        <v>4</v>
      </c>
      <c r="AB6" s="296">
        <v>2</v>
      </c>
      <c r="AC6" s="296">
        <v>2</v>
      </c>
      <c r="AD6" s="296">
        <v>1</v>
      </c>
    </row>
    <row r="7" spans="2:36" ht="15.75" thickBot="1">
      <c r="B7" s="106"/>
      <c r="C7" s="66"/>
      <c r="D7" s="67"/>
      <c r="E7" s="68"/>
      <c r="F7" s="69"/>
      <c r="G7" s="70"/>
      <c r="H7" s="70"/>
      <c r="I7" s="70"/>
      <c r="J7" s="70"/>
      <c r="K7" s="70"/>
      <c r="L7" s="70"/>
      <c r="M7" s="70"/>
      <c r="N7" s="70"/>
      <c r="O7" s="71"/>
      <c r="P7" s="72"/>
      <c r="Q7" s="73"/>
      <c r="R7" s="69"/>
      <c r="S7" s="74"/>
      <c r="T7" s="75" t="s">
        <v>320</v>
      </c>
      <c r="U7" s="76" t="str">
        <f>C4</f>
        <v>MKA SPORTS SPOR KULÜBÜ</v>
      </c>
      <c r="V7" s="77" t="str">
        <f>C5</f>
        <v>BYE</v>
      </c>
      <c r="W7" s="59">
        <f t="shared" si="3"/>
        <v>0</v>
      </c>
      <c r="X7" s="60">
        <f t="shared" si="3"/>
        <v>0</v>
      </c>
      <c r="Y7" s="327"/>
    </row>
    <row r="8" spans="2:36" ht="15" thickBot="1">
      <c r="E8" s="15">
        <f>E7+E6+E5+E4+E3+E2+G7+G6+G5+G4+G3+G2+I7+I6+I5+I4+I3+I2+K7+K6+K5+K4+K3+K2+M7+M6+M5+M4+M3+M2</f>
        <v>19</v>
      </c>
      <c r="H8" s="15">
        <f>F7+F6+F5+F4+F3+F2+H7+H6+H5+H4+H3+H2+J7+J6+J5+J4+J3+J2+L7+L6+L5+L4+L3+L2+N7+N6+N5+N4+N3+N2</f>
        <v>19</v>
      </c>
      <c r="O8" s="15">
        <f>SUM(O2:O7)</f>
        <v>0</v>
      </c>
      <c r="Q8" s="15">
        <f>SUM(Q2:Q7)</f>
        <v>121</v>
      </c>
      <c r="R8" s="15">
        <f>SUM(R2:R7)</f>
        <v>121</v>
      </c>
      <c r="S8" s="15">
        <f>SUM(S2:S7)</f>
        <v>0</v>
      </c>
    </row>
    <row r="9" spans="2:36" ht="78.599999999999994" customHeight="1" thickTop="1">
      <c r="B9" s="184" t="s">
        <v>35</v>
      </c>
      <c r="C9" s="8" t="s">
        <v>65</v>
      </c>
      <c r="D9" s="9" t="s">
        <v>307</v>
      </c>
      <c r="E9" s="10" t="s">
        <v>308</v>
      </c>
      <c r="F9" s="11" t="s">
        <v>309</v>
      </c>
      <c r="G9" s="10" t="s">
        <v>308</v>
      </c>
      <c r="H9" s="11" t="s">
        <v>309</v>
      </c>
      <c r="I9" s="10" t="s">
        <v>308</v>
      </c>
      <c r="J9" s="11" t="s">
        <v>309</v>
      </c>
      <c r="K9" s="10" t="s">
        <v>308</v>
      </c>
      <c r="L9" s="11" t="s">
        <v>309</v>
      </c>
      <c r="M9" s="10" t="s">
        <v>308</v>
      </c>
      <c r="N9" s="11" t="s">
        <v>309</v>
      </c>
      <c r="O9" s="62" t="s">
        <v>310</v>
      </c>
      <c r="P9" s="12" t="s">
        <v>311</v>
      </c>
      <c r="Q9" s="10" t="s">
        <v>312</v>
      </c>
      <c r="R9" s="11" t="s">
        <v>313</v>
      </c>
      <c r="S9" s="13" t="s">
        <v>314</v>
      </c>
      <c r="T9" s="14" t="s">
        <v>315</v>
      </c>
      <c r="U9" s="464" t="s">
        <v>316</v>
      </c>
      <c r="V9" s="465"/>
      <c r="W9" s="466" t="s">
        <v>317</v>
      </c>
      <c r="X9" s="467"/>
      <c r="Y9" s="325" t="s">
        <v>333</v>
      </c>
      <c r="Z9" s="326" t="s">
        <v>333</v>
      </c>
      <c r="AA9" s="326" t="s">
        <v>334</v>
      </c>
      <c r="AB9" s="326" t="s">
        <v>334</v>
      </c>
    </row>
    <row r="10" spans="2:36" ht="12.75" customHeight="1">
      <c r="B10" s="102">
        <v>1</v>
      </c>
      <c r="C10" s="16" t="s">
        <v>398</v>
      </c>
      <c r="D10" s="17">
        <f>SUM(AF10:AJ10)</f>
        <v>2</v>
      </c>
      <c r="E10" s="18">
        <f>AA10</f>
        <v>0</v>
      </c>
      <c r="F10" s="19">
        <f>AB10</f>
        <v>0</v>
      </c>
      <c r="G10" s="20">
        <f>AA12</f>
        <v>6</v>
      </c>
      <c r="H10" s="20">
        <f>AB12</f>
        <v>1</v>
      </c>
      <c r="I10" s="20">
        <f>AA14</f>
        <v>6</v>
      </c>
      <c r="J10" s="20">
        <f>AB14</f>
        <v>0</v>
      </c>
      <c r="K10" s="20"/>
      <c r="L10" s="20"/>
      <c r="M10" s="20"/>
      <c r="N10" s="20"/>
      <c r="O10" s="22">
        <f>E10+G10+I10-F10-H10-J10</f>
        <v>11</v>
      </c>
      <c r="P10" s="23"/>
      <c r="Q10" s="24">
        <f>Y10+Y12+Y14</f>
        <v>70</v>
      </c>
      <c r="R10" s="19">
        <f>Z10+Z12+Z14</f>
        <v>11</v>
      </c>
      <c r="S10" s="25">
        <f>Q10-R10</f>
        <v>59</v>
      </c>
      <c r="T10" s="63" t="s">
        <v>324</v>
      </c>
      <c r="U10" s="64" t="str">
        <f>C10</f>
        <v>ENGİN ARSLAN TENİS AKADEMİSİ</v>
      </c>
      <c r="V10" s="65" t="str">
        <f>C13</f>
        <v>BYE</v>
      </c>
      <c r="W10" s="29">
        <f>AC10</f>
        <v>0</v>
      </c>
      <c r="X10" s="21">
        <f>AD10</f>
        <v>0</v>
      </c>
      <c r="Y10" s="327"/>
      <c r="AF10" s="117">
        <f>IF(E10&gt;F10,1,0)</f>
        <v>0</v>
      </c>
      <c r="AG10" s="117">
        <f>IF(G10&gt;H10,1,0)</f>
        <v>1</v>
      </c>
      <c r="AH10" s="117">
        <f>IF(I10&gt;J10,1,0)</f>
        <v>1</v>
      </c>
      <c r="AI10" s="117">
        <f>IF(K10&gt;L10,1,0)</f>
        <v>0</v>
      </c>
      <c r="AJ10" s="117">
        <f>IF(M10&gt;N10,1,0)</f>
        <v>0</v>
      </c>
    </row>
    <row r="11" spans="2:36" ht="15">
      <c r="B11" s="102">
        <v>2</v>
      </c>
      <c r="C11" s="16" t="s">
        <v>397</v>
      </c>
      <c r="D11" s="17">
        <f t="shared" ref="D11:D13" si="9">SUM(AF11:AJ11)</f>
        <v>0</v>
      </c>
      <c r="E11" s="18">
        <f>AA11</f>
        <v>0</v>
      </c>
      <c r="F11" s="19">
        <f>AB11</f>
        <v>6</v>
      </c>
      <c r="G11" s="20">
        <f>AA13</f>
        <v>0</v>
      </c>
      <c r="H11" s="20">
        <f>AB13</f>
        <v>0</v>
      </c>
      <c r="I11" s="20">
        <f>AB14</f>
        <v>0</v>
      </c>
      <c r="J11" s="20">
        <f>AA14</f>
        <v>6</v>
      </c>
      <c r="K11" s="20"/>
      <c r="L11" s="20"/>
      <c r="M11" s="20"/>
      <c r="N11" s="20"/>
      <c r="O11" s="22">
        <f t="shared" ref="O11:O13" si="10">E11+G11+I11-F11-H11-J11</f>
        <v>-12</v>
      </c>
      <c r="P11" s="23"/>
      <c r="Q11" s="24">
        <f>Y11+Y13+Z14</f>
        <v>13</v>
      </c>
      <c r="R11" s="19">
        <f>Z11+Z13+Y14</f>
        <v>72</v>
      </c>
      <c r="S11" s="25">
        <f t="shared" ref="S11:S13" si="11">Q11-R11</f>
        <v>-59</v>
      </c>
      <c r="T11" s="63" t="s">
        <v>323</v>
      </c>
      <c r="U11" s="64" t="str">
        <f>C11</f>
        <v>DİDİM TENİS SPOR KULÜBÜ</v>
      </c>
      <c r="V11" s="65" t="str">
        <f>C12</f>
        <v>AYDIN TENİS KULÜBÜ</v>
      </c>
      <c r="W11" s="29">
        <f t="shared" ref="W11:X15" si="12">AC11</f>
        <v>0</v>
      </c>
      <c r="X11" s="21">
        <f t="shared" si="12"/>
        <v>3</v>
      </c>
      <c r="Y11" s="327">
        <v>11</v>
      </c>
      <c r="Z11" s="296">
        <v>36</v>
      </c>
      <c r="AA11" s="296">
        <v>0</v>
      </c>
      <c r="AB11" s="296">
        <v>6</v>
      </c>
      <c r="AC11" s="296">
        <v>0</v>
      </c>
      <c r="AD11" s="296">
        <v>3</v>
      </c>
      <c r="AF11" s="117">
        <f t="shared" ref="AF11:AF13" si="13">IF(E11&gt;F11,1,0)</f>
        <v>0</v>
      </c>
      <c r="AG11" s="117">
        <f t="shared" ref="AG11:AG13" si="14">IF(G11&gt;H11,1,0)</f>
        <v>0</v>
      </c>
      <c r="AH11" s="117">
        <f t="shared" ref="AH11:AH13" si="15">IF(I11&gt;J11,1,0)</f>
        <v>0</v>
      </c>
      <c r="AI11" s="117">
        <f t="shared" ref="AI11:AI13" si="16">IF(K11&gt;L11,1,0)</f>
        <v>0</v>
      </c>
      <c r="AJ11" s="117">
        <f t="shared" ref="AJ11:AJ13" si="17">IF(M11&gt;N11,1,0)</f>
        <v>0</v>
      </c>
    </row>
    <row r="12" spans="2:36" ht="15">
      <c r="B12" s="102">
        <v>3</v>
      </c>
      <c r="C12" s="16" t="s">
        <v>396</v>
      </c>
      <c r="D12" s="17">
        <f t="shared" si="9"/>
        <v>1</v>
      </c>
      <c r="E12" s="18">
        <f>AB11</f>
        <v>6</v>
      </c>
      <c r="F12" s="19">
        <f>AA11</f>
        <v>0</v>
      </c>
      <c r="G12" s="20">
        <f>AB12</f>
        <v>1</v>
      </c>
      <c r="H12" s="20">
        <f>AA12</f>
        <v>6</v>
      </c>
      <c r="I12" s="20">
        <f>AA15</f>
        <v>0</v>
      </c>
      <c r="J12" s="20">
        <f>AB15</f>
        <v>0</v>
      </c>
      <c r="K12" s="20"/>
      <c r="L12" s="20"/>
      <c r="M12" s="20"/>
      <c r="N12" s="20"/>
      <c r="O12" s="22">
        <f t="shared" si="10"/>
        <v>1</v>
      </c>
      <c r="P12" s="23"/>
      <c r="Q12" s="24">
        <f>Z11+Z12+Y15</f>
        <v>45</v>
      </c>
      <c r="R12" s="19">
        <f>Y11+Y12+Z15</f>
        <v>45</v>
      </c>
      <c r="S12" s="25">
        <f t="shared" si="11"/>
        <v>0</v>
      </c>
      <c r="T12" s="63" t="s">
        <v>327</v>
      </c>
      <c r="U12" s="64" t="str">
        <f>C10</f>
        <v>ENGİN ARSLAN TENİS AKADEMİSİ</v>
      </c>
      <c r="V12" s="65" t="str">
        <f>C12</f>
        <v>AYDIN TENİS KULÜBÜ</v>
      </c>
      <c r="W12" s="29">
        <f t="shared" si="12"/>
        <v>3</v>
      </c>
      <c r="X12" s="21">
        <f t="shared" si="12"/>
        <v>0</v>
      </c>
      <c r="Y12" s="327">
        <v>34</v>
      </c>
      <c r="Z12" s="296">
        <v>9</v>
      </c>
      <c r="AA12" s="296">
        <v>6</v>
      </c>
      <c r="AB12" s="296">
        <v>1</v>
      </c>
      <c r="AC12" s="296">
        <v>3</v>
      </c>
      <c r="AD12" s="296">
        <v>0</v>
      </c>
      <c r="AF12" s="117">
        <f t="shared" si="13"/>
        <v>1</v>
      </c>
      <c r="AG12" s="117">
        <f t="shared" si="14"/>
        <v>0</v>
      </c>
      <c r="AH12" s="117">
        <f t="shared" si="15"/>
        <v>0</v>
      </c>
      <c r="AI12" s="117">
        <f t="shared" si="16"/>
        <v>0</v>
      </c>
      <c r="AJ12" s="117">
        <f t="shared" si="17"/>
        <v>0</v>
      </c>
    </row>
    <row r="13" spans="2:36" ht="15">
      <c r="B13" s="102">
        <v>4</v>
      </c>
      <c r="C13" s="16" t="s">
        <v>336</v>
      </c>
      <c r="D13" s="17">
        <f t="shared" si="9"/>
        <v>0</v>
      </c>
      <c r="E13" s="18">
        <f>AB10</f>
        <v>0</v>
      </c>
      <c r="F13" s="19">
        <f>AA10</f>
        <v>0</v>
      </c>
      <c r="G13" s="20">
        <f>AB13</f>
        <v>0</v>
      </c>
      <c r="H13" s="20">
        <f>AA13</f>
        <v>0</v>
      </c>
      <c r="I13" s="20">
        <f>AB15</f>
        <v>0</v>
      </c>
      <c r="J13" s="20">
        <f>AA15</f>
        <v>0</v>
      </c>
      <c r="K13" s="20"/>
      <c r="L13" s="20"/>
      <c r="M13" s="20"/>
      <c r="N13" s="20"/>
      <c r="O13" s="22">
        <f t="shared" si="10"/>
        <v>0</v>
      </c>
      <c r="P13" s="23"/>
      <c r="Q13" s="24">
        <f>Z10+Z13+Z15</f>
        <v>0</v>
      </c>
      <c r="R13" s="19">
        <f>Y10+Y13+Y15</f>
        <v>0</v>
      </c>
      <c r="S13" s="25">
        <f t="shared" si="11"/>
        <v>0</v>
      </c>
      <c r="T13" s="63" t="s">
        <v>335</v>
      </c>
      <c r="U13" s="64" t="str">
        <f>C11</f>
        <v>DİDİM TENİS SPOR KULÜBÜ</v>
      </c>
      <c r="V13" s="65" t="str">
        <f>C13</f>
        <v>BYE</v>
      </c>
      <c r="W13" s="29">
        <f t="shared" si="12"/>
        <v>0</v>
      </c>
      <c r="X13" s="21">
        <f t="shared" si="12"/>
        <v>0</v>
      </c>
      <c r="Y13" s="327"/>
      <c r="AF13" s="117">
        <f t="shared" si="13"/>
        <v>0</v>
      </c>
      <c r="AG13" s="117">
        <f t="shared" si="14"/>
        <v>0</v>
      </c>
      <c r="AH13" s="117">
        <f t="shared" si="15"/>
        <v>0</v>
      </c>
      <c r="AI13" s="117">
        <f t="shared" si="16"/>
        <v>0</v>
      </c>
      <c r="AJ13" s="117">
        <f t="shared" si="17"/>
        <v>0</v>
      </c>
    </row>
    <row r="14" spans="2:36" ht="15">
      <c r="B14" s="102"/>
      <c r="C14" s="16"/>
      <c r="D14" s="17"/>
      <c r="E14" s="18"/>
      <c r="F14" s="19"/>
      <c r="G14" s="20"/>
      <c r="H14" s="20"/>
      <c r="I14" s="20"/>
      <c r="J14" s="20"/>
      <c r="K14" s="20"/>
      <c r="L14" s="20"/>
      <c r="M14" s="20"/>
      <c r="N14" s="20"/>
      <c r="O14" s="22"/>
      <c r="P14" s="32"/>
      <c r="Q14" s="24"/>
      <c r="R14" s="19"/>
      <c r="S14" s="25"/>
      <c r="T14" s="63" t="s">
        <v>330</v>
      </c>
      <c r="U14" s="64" t="str">
        <f>C10</f>
        <v>ENGİN ARSLAN TENİS AKADEMİSİ</v>
      </c>
      <c r="V14" s="65" t="str">
        <f>C11</f>
        <v>DİDİM TENİS SPOR KULÜBÜ</v>
      </c>
      <c r="W14" s="29">
        <f t="shared" si="12"/>
        <v>3</v>
      </c>
      <c r="X14" s="21">
        <f t="shared" si="12"/>
        <v>0</v>
      </c>
      <c r="Y14" s="327">
        <v>36</v>
      </c>
      <c r="Z14" s="296">
        <v>2</v>
      </c>
      <c r="AA14" s="296">
        <v>6</v>
      </c>
      <c r="AB14" s="296">
        <v>0</v>
      </c>
      <c r="AC14" s="296">
        <v>3</v>
      </c>
      <c r="AD14" s="296">
        <v>0</v>
      </c>
    </row>
    <row r="15" spans="2:36" ht="15.75" thickBot="1">
      <c r="B15" s="106"/>
      <c r="C15" s="66"/>
      <c r="D15" s="67"/>
      <c r="E15" s="68"/>
      <c r="F15" s="69"/>
      <c r="G15" s="70"/>
      <c r="H15" s="70"/>
      <c r="I15" s="70"/>
      <c r="J15" s="70"/>
      <c r="K15" s="70"/>
      <c r="L15" s="70"/>
      <c r="M15" s="70"/>
      <c r="N15" s="70"/>
      <c r="O15" s="71"/>
      <c r="P15" s="72"/>
      <c r="Q15" s="73"/>
      <c r="R15" s="69"/>
      <c r="S15" s="74"/>
      <c r="T15" s="75" t="s">
        <v>320</v>
      </c>
      <c r="U15" s="76" t="str">
        <f>C12</f>
        <v>AYDIN TENİS KULÜBÜ</v>
      </c>
      <c r="V15" s="77" t="str">
        <f>C13</f>
        <v>BYE</v>
      </c>
      <c r="W15" s="59">
        <f t="shared" si="12"/>
        <v>0</v>
      </c>
      <c r="X15" s="60">
        <f t="shared" si="12"/>
        <v>0</v>
      </c>
      <c r="Y15" s="327"/>
    </row>
    <row r="16" spans="2:36" s="117" customFormat="1" ht="15" thickBot="1">
      <c r="B16" s="105"/>
      <c r="C16" s="61"/>
      <c r="D16" s="15"/>
      <c r="E16" s="15">
        <f>E13+E12+E11+E10+G13+G12+G11+G10+I13+I12+I11+I10</f>
        <v>19</v>
      </c>
      <c r="F16" s="15"/>
      <c r="G16" s="15"/>
      <c r="H16" s="15">
        <f>F13+F12+F11+F10+H13+H12+H11+H10+J13+J12+J11+J10</f>
        <v>19</v>
      </c>
      <c r="I16" s="15"/>
      <c r="J16" s="15"/>
      <c r="K16" s="15"/>
      <c r="L16" s="15"/>
      <c r="M16" s="15"/>
      <c r="N16" s="15"/>
      <c r="O16" s="15">
        <f>O10+O11+O12+O13</f>
        <v>0</v>
      </c>
      <c r="P16" s="15"/>
      <c r="Q16" s="15">
        <f>Q10+Q11+Q12+Q13</f>
        <v>128</v>
      </c>
      <c r="R16" s="15">
        <f>R10+R11+R12+R13</f>
        <v>128</v>
      </c>
      <c r="S16" s="15">
        <f>S13+S12+S11+S10</f>
        <v>0</v>
      </c>
      <c r="T16" s="15"/>
      <c r="U16" s="15"/>
      <c r="V16" s="15"/>
      <c r="W16" s="15"/>
      <c r="X16" s="15"/>
      <c r="Y16" s="296"/>
      <c r="Z16" s="296"/>
      <c r="AA16" s="296"/>
      <c r="AB16" s="296"/>
      <c r="AC16" s="296"/>
      <c r="AD16" s="296"/>
    </row>
    <row r="17" spans="2:36" s="117" customFormat="1" ht="71.45" customHeight="1">
      <c r="B17" s="184" t="s">
        <v>48</v>
      </c>
      <c r="C17" s="78" t="s">
        <v>65</v>
      </c>
      <c r="D17" s="79" t="s">
        <v>307</v>
      </c>
      <c r="E17" s="80" t="s">
        <v>308</v>
      </c>
      <c r="F17" s="131" t="s">
        <v>309</v>
      </c>
      <c r="G17" s="80" t="s">
        <v>308</v>
      </c>
      <c r="H17" s="131" t="s">
        <v>309</v>
      </c>
      <c r="I17" s="80" t="s">
        <v>308</v>
      </c>
      <c r="J17" s="131" t="s">
        <v>309</v>
      </c>
      <c r="K17" s="80" t="s">
        <v>308</v>
      </c>
      <c r="L17" s="131" t="s">
        <v>309</v>
      </c>
      <c r="M17" s="80" t="s">
        <v>308</v>
      </c>
      <c r="N17" s="82" t="s">
        <v>309</v>
      </c>
      <c r="O17" s="83" t="s">
        <v>310</v>
      </c>
      <c r="P17" s="84" t="s">
        <v>311</v>
      </c>
      <c r="Q17" s="80" t="s">
        <v>312</v>
      </c>
      <c r="R17" s="131" t="s">
        <v>313</v>
      </c>
      <c r="S17" s="85" t="s">
        <v>314</v>
      </c>
      <c r="T17" s="86" t="s">
        <v>315</v>
      </c>
      <c r="U17" s="468" t="s">
        <v>316</v>
      </c>
      <c r="V17" s="469"/>
      <c r="W17" s="470" t="s">
        <v>317</v>
      </c>
      <c r="X17" s="471"/>
      <c r="Y17" s="327"/>
      <c r="Z17" s="296"/>
      <c r="AA17" s="296"/>
      <c r="AB17" s="296"/>
      <c r="AC17" s="296"/>
      <c r="AD17" s="296"/>
    </row>
    <row r="18" spans="2:36" s="117" customFormat="1" ht="15">
      <c r="B18" s="102">
        <v>1</v>
      </c>
      <c r="C18" s="16" t="s">
        <v>401</v>
      </c>
      <c r="D18" s="17">
        <f t="shared" ref="D18:D23" si="18">SUM(AF18:AJ18)</f>
        <v>4</v>
      </c>
      <c r="E18" s="18">
        <f t="shared" ref="E18:F20" si="19">AA18</f>
        <v>0</v>
      </c>
      <c r="F18" s="19">
        <f t="shared" si="19"/>
        <v>0</v>
      </c>
      <c r="G18" s="20">
        <f>AA21</f>
        <v>6</v>
      </c>
      <c r="H18" s="20">
        <f>AB21</f>
        <v>0</v>
      </c>
      <c r="I18" s="20">
        <f>AA24</f>
        <v>6</v>
      </c>
      <c r="J18" s="20">
        <f>AB24</f>
        <v>0</v>
      </c>
      <c r="K18" s="20">
        <f>AA27</f>
        <v>6</v>
      </c>
      <c r="L18" s="20">
        <f>AB27</f>
        <v>0</v>
      </c>
      <c r="M18" s="20">
        <f>AA30</f>
        <v>6</v>
      </c>
      <c r="N18" s="21">
        <f>AB30</f>
        <v>1</v>
      </c>
      <c r="O18" s="22">
        <f>E18+G18+I18-F18-H18-J18+K18-L18+M18-N18</f>
        <v>23</v>
      </c>
      <c r="P18" s="23"/>
      <c r="Q18" s="24">
        <f>Y18+Y21+Y24+Y27+Y30</f>
        <v>144</v>
      </c>
      <c r="R18" s="19">
        <f>Z18+Z21+Z24+Z27+Z30</f>
        <v>52</v>
      </c>
      <c r="S18" s="25">
        <f>Q18-R18</f>
        <v>92</v>
      </c>
      <c r="T18" s="26" t="s">
        <v>318</v>
      </c>
      <c r="U18" s="27" t="str">
        <f>C18</f>
        <v>MARMARİS TENİS AKADEMİSİ</v>
      </c>
      <c r="V18" s="28" t="str">
        <f>C23</f>
        <v>BYE</v>
      </c>
      <c r="W18" s="29">
        <f>AC18</f>
        <v>0</v>
      </c>
      <c r="X18" s="19">
        <f>AD18</f>
        <v>0</v>
      </c>
      <c r="Y18" s="327"/>
      <c r="Z18" s="296"/>
      <c r="AA18" s="296"/>
      <c r="AB18" s="296"/>
      <c r="AC18" s="296"/>
      <c r="AD18" s="296"/>
      <c r="AF18" s="117">
        <f t="shared" ref="AF18:AF23" si="20">IF(E18&gt;F18,1,0)</f>
        <v>0</v>
      </c>
      <c r="AG18" s="117">
        <f t="shared" ref="AG18:AG23" si="21">IF(G18&gt;H18,1,0)</f>
        <v>1</v>
      </c>
      <c r="AH18" s="117">
        <f t="shared" ref="AH18:AH23" si="22">IF(I18&gt;J18,1,0)</f>
        <v>1</v>
      </c>
      <c r="AI18" s="117">
        <f t="shared" ref="AI18:AI23" si="23">IF(K18&gt;L18,1,0)</f>
        <v>1</v>
      </c>
      <c r="AJ18" s="117">
        <f t="shared" ref="AJ18:AJ23" si="24">IF(M18&gt;N18,1,0)</f>
        <v>1</v>
      </c>
    </row>
    <row r="19" spans="2:36" s="117" customFormat="1" ht="15">
      <c r="B19" s="102">
        <v>2</v>
      </c>
      <c r="C19" s="16" t="s">
        <v>399</v>
      </c>
      <c r="D19" s="17">
        <f t="shared" si="18"/>
        <v>3</v>
      </c>
      <c r="E19" s="18">
        <f t="shared" si="19"/>
        <v>6</v>
      </c>
      <c r="F19" s="19">
        <f t="shared" si="19"/>
        <v>0</v>
      </c>
      <c r="G19" s="20">
        <f>AA23</f>
        <v>6</v>
      </c>
      <c r="H19" s="20">
        <f>AB23</f>
        <v>0</v>
      </c>
      <c r="I19" s="20">
        <f>AB26</f>
        <v>0</v>
      </c>
      <c r="J19" s="20">
        <f>AA26</f>
        <v>0</v>
      </c>
      <c r="K19" s="20">
        <f>AB28</f>
        <v>6</v>
      </c>
      <c r="L19" s="20">
        <f>AA28</f>
        <v>0</v>
      </c>
      <c r="M19" s="20">
        <f>AB30</f>
        <v>1</v>
      </c>
      <c r="N19" s="21">
        <f>AA30</f>
        <v>6</v>
      </c>
      <c r="O19" s="22">
        <f t="shared" ref="O19:O23" si="25">E19+G19+I19-F19-H19-J19+K19-L19+M19-N19</f>
        <v>13</v>
      </c>
      <c r="P19" s="23"/>
      <c r="Q19" s="24">
        <f>Y19+Y23+Z26+Z28+Z30</f>
        <v>132</v>
      </c>
      <c r="R19" s="19">
        <f>Z19+Z23+Y26+Y28+Y30</f>
        <v>59</v>
      </c>
      <c r="S19" s="25">
        <f t="shared" ref="S19:S23" si="26">Q19-R19</f>
        <v>73</v>
      </c>
      <c r="T19" s="26" t="s">
        <v>319</v>
      </c>
      <c r="U19" s="27" t="str">
        <f>C19</f>
        <v>FETHİYE TENİS AKADEMİ SPOR K.</v>
      </c>
      <c r="V19" s="28" t="str">
        <f>C22</f>
        <v>ORTACA TENİS SPOR KULÜBÜ</v>
      </c>
      <c r="W19" s="29">
        <f t="shared" ref="W19:X32" si="27">AC19</f>
        <v>3</v>
      </c>
      <c r="X19" s="19">
        <f t="shared" si="27"/>
        <v>0</v>
      </c>
      <c r="Y19" s="327">
        <v>36</v>
      </c>
      <c r="Z19" s="296">
        <v>0</v>
      </c>
      <c r="AA19" s="296">
        <v>6</v>
      </c>
      <c r="AB19" s="296">
        <v>0</v>
      </c>
      <c r="AC19" s="296">
        <v>3</v>
      </c>
      <c r="AD19" s="296">
        <v>0</v>
      </c>
      <c r="AF19" s="117">
        <f t="shared" si="20"/>
        <v>1</v>
      </c>
      <c r="AG19" s="117">
        <f t="shared" si="21"/>
        <v>1</v>
      </c>
      <c r="AH19" s="117">
        <f t="shared" si="22"/>
        <v>0</v>
      </c>
      <c r="AI19" s="117">
        <f t="shared" si="23"/>
        <v>1</v>
      </c>
      <c r="AJ19" s="117">
        <f t="shared" si="24"/>
        <v>0</v>
      </c>
    </row>
    <row r="20" spans="2:36" s="117" customFormat="1" ht="15">
      <c r="B20" s="102">
        <v>3</v>
      </c>
      <c r="C20" s="16" t="s">
        <v>402</v>
      </c>
      <c r="D20" s="17">
        <f t="shared" si="18"/>
        <v>0</v>
      </c>
      <c r="E20" s="18">
        <f t="shared" si="19"/>
        <v>0</v>
      </c>
      <c r="F20" s="19">
        <f t="shared" si="19"/>
        <v>6</v>
      </c>
      <c r="G20" s="20">
        <f>AB23</f>
        <v>0</v>
      </c>
      <c r="H20" s="20">
        <f>AA23</f>
        <v>6</v>
      </c>
      <c r="I20" s="20">
        <f>AB25</f>
        <v>0</v>
      </c>
      <c r="J20" s="20">
        <f>AA25</f>
        <v>6</v>
      </c>
      <c r="K20" s="20">
        <f>AB27</f>
        <v>0</v>
      </c>
      <c r="L20" s="20">
        <f>AA27</f>
        <v>6</v>
      </c>
      <c r="M20" s="20">
        <f>AA31</f>
        <v>0</v>
      </c>
      <c r="N20" s="21">
        <f>AB31</f>
        <v>0</v>
      </c>
      <c r="O20" s="22">
        <f t="shared" si="25"/>
        <v>-24</v>
      </c>
      <c r="P20" s="23"/>
      <c r="Q20" s="24">
        <f>Y20+Z23+Z25+Z27+Y31</f>
        <v>47</v>
      </c>
      <c r="R20" s="19">
        <f>Z20+Y23+Y25+Y27+Z31</f>
        <v>144</v>
      </c>
      <c r="S20" s="25">
        <f t="shared" si="26"/>
        <v>-97</v>
      </c>
      <c r="T20" s="26" t="s">
        <v>320</v>
      </c>
      <c r="U20" s="27" t="str">
        <f>C20</f>
        <v>MUĞLA TENİS SPOR KULÜBÜ</v>
      </c>
      <c r="V20" s="28" t="str">
        <f>C21</f>
        <v>FETHİYE TENİS SPOR KULÜBÜ</v>
      </c>
      <c r="W20" s="29">
        <f t="shared" si="27"/>
        <v>0</v>
      </c>
      <c r="X20" s="19">
        <f t="shared" si="27"/>
        <v>3</v>
      </c>
      <c r="Y20" s="327">
        <v>4</v>
      </c>
      <c r="Z20" s="296">
        <v>36</v>
      </c>
      <c r="AA20" s="296">
        <v>0</v>
      </c>
      <c r="AB20" s="296">
        <v>6</v>
      </c>
      <c r="AC20" s="296">
        <v>0</v>
      </c>
      <c r="AD20" s="296">
        <v>3</v>
      </c>
      <c r="AF20" s="117">
        <f t="shared" si="20"/>
        <v>0</v>
      </c>
      <c r="AG20" s="117">
        <f t="shared" si="21"/>
        <v>0</v>
      </c>
      <c r="AH20" s="117">
        <f t="shared" si="22"/>
        <v>0</v>
      </c>
      <c r="AI20" s="117">
        <f t="shared" si="23"/>
        <v>0</v>
      </c>
      <c r="AJ20" s="117">
        <f t="shared" si="24"/>
        <v>0</v>
      </c>
    </row>
    <row r="21" spans="2:36" s="117" customFormat="1" ht="15">
      <c r="B21" s="102">
        <v>4</v>
      </c>
      <c r="C21" s="16" t="s">
        <v>400</v>
      </c>
      <c r="D21" s="17">
        <f t="shared" si="18"/>
        <v>2</v>
      </c>
      <c r="E21" s="18">
        <f>AB20</f>
        <v>6</v>
      </c>
      <c r="F21" s="19">
        <f>AA20</f>
        <v>0</v>
      </c>
      <c r="G21" s="20">
        <f>AB22</f>
        <v>0</v>
      </c>
      <c r="H21" s="20">
        <f>AA22</f>
        <v>0</v>
      </c>
      <c r="I21" s="20">
        <f>AB24</f>
        <v>0</v>
      </c>
      <c r="J21" s="20">
        <f>AA24</f>
        <v>6</v>
      </c>
      <c r="K21" s="20">
        <f>AA28</f>
        <v>0</v>
      </c>
      <c r="L21" s="20">
        <f>AB28</f>
        <v>6</v>
      </c>
      <c r="M21" s="20">
        <f>AA32</f>
        <v>6</v>
      </c>
      <c r="N21" s="21">
        <f>AB32</f>
        <v>0</v>
      </c>
      <c r="O21" s="22">
        <f t="shared" si="25"/>
        <v>0</v>
      </c>
      <c r="P21" s="23"/>
      <c r="Q21" s="24">
        <f>Z20+Z22+Z24+Y28+Y32</f>
        <v>92</v>
      </c>
      <c r="R21" s="19">
        <f>Y20+Y22+Y24+Z28+Z32</f>
        <v>86</v>
      </c>
      <c r="S21" s="25">
        <f t="shared" si="26"/>
        <v>6</v>
      </c>
      <c r="T21" s="30" t="s">
        <v>321</v>
      </c>
      <c r="U21" s="31" t="str">
        <f>C18</f>
        <v>MARMARİS TENİS AKADEMİSİ</v>
      </c>
      <c r="V21" s="28" t="str">
        <f>C22</f>
        <v>ORTACA TENİS SPOR KULÜBÜ</v>
      </c>
      <c r="W21" s="29">
        <f t="shared" si="27"/>
        <v>3</v>
      </c>
      <c r="X21" s="19">
        <f t="shared" si="27"/>
        <v>0</v>
      </c>
      <c r="Y21" s="327">
        <v>36</v>
      </c>
      <c r="Z21" s="296">
        <v>4</v>
      </c>
      <c r="AA21" s="296">
        <v>6</v>
      </c>
      <c r="AB21" s="296">
        <v>0</v>
      </c>
      <c r="AC21" s="296">
        <v>3</v>
      </c>
      <c r="AD21" s="296">
        <v>0</v>
      </c>
      <c r="AF21" s="117">
        <f t="shared" si="20"/>
        <v>1</v>
      </c>
      <c r="AG21" s="117">
        <f t="shared" si="21"/>
        <v>0</v>
      </c>
      <c r="AH21" s="117">
        <f t="shared" si="22"/>
        <v>0</v>
      </c>
      <c r="AI21" s="117">
        <f t="shared" si="23"/>
        <v>0</v>
      </c>
      <c r="AJ21" s="117">
        <f t="shared" si="24"/>
        <v>1</v>
      </c>
    </row>
    <row r="22" spans="2:36" s="117" customFormat="1" ht="15">
      <c r="B22" s="102">
        <v>5</v>
      </c>
      <c r="C22" s="16" t="s">
        <v>21</v>
      </c>
      <c r="D22" s="17">
        <f t="shared" si="18"/>
        <v>1</v>
      </c>
      <c r="E22" s="18">
        <f>AB19</f>
        <v>0</v>
      </c>
      <c r="F22" s="19">
        <f>AA19</f>
        <v>6</v>
      </c>
      <c r="G22" s="20">
        <f>AB21</f>
        <v>0</v>
      </c>
      <c r="H22" s="20">
        <f>AA21</f>
        <v>6</v>
      </c>
      <c r="I22" s="20">
        <f>AA25</f>
        <v>6</v>
      </c>
      <c r="J22" s="20">
        <f>AB25</f>
        <v>0</v>
      </c>
      <c r="K22" s="20">
        <f>AA29</f>
        <v>0</v>
      </c>
      <c r="L22" s="20">
        <f>AB29</f>
        <v>0</v>
      </c>
      <c r="M22" s="20">
        <f>AB32</f>
        <v>0</v>
      </c>
      <c r="N22" s="21">
        <f>AA32</f>
        <v>6</v>
      </c>
      <c r="O22" s="22">
        <f t="shared" si="25"/>
        <v>-12</v>
      </c>
      <c r="P22" s="32"/>
      <c r="Q22" s="24">
        <f>Z19+Z21+Y25+Y29+Z32</f>
        <v>50</v>
      </c>
      <c r="R22" s="19">
        <f>Y19+Y21+Z25+Z29+Y32</f>
        <v>124</v>
      </c>
      <c r="S22" s="25">
        <f t="shared" si="26"/>
        <v>-74</v>
      </c>
      <c r="T22" s="30" t="s">
        <v>322</v>
      </c>
      <c r="U22" s="27" t="str">
        <f>C23</f>
        <v>BYE</v>
      </c>
      <c r="V22" s="28" t="str">
        <f>C21</f>
        <v>FETHİYE TENİS SPOR KULÜBÜ</v>
      </c>
      <c r="W22" s="29">
        <f t="shared" si="27"/>
        <v>0</v>
      </c>
      <c r="X22" s="19">
        <f t="shared" si="27"/>
        <v>0</v>
      </c>
      <c r="Y22" s="327"/>
      <c r="Z22" s="296"/>
      <c r="AA22" s="296"/>
      <c r="AB22" s="296"/>
      <c r="AC22" s="296"/>
      <c r="AD22" s="296"/>
      <c r="AF22" s="117">
        <f t="shared" si="20"/>
        <v>0</v>
      </c>
      <c r="AG22" s="117">
        <f t="shared" si="21"/>
        <v>0</v>
      </c>
      <c r="AH22" s="117">
        <f t="shared" si="22"/>
        <v>1</v>
      </c>
      <c r="AI22" s="117">
        <f t="shared" si="23"/>
        <v>0</v>
      </c>
      <c r="AJ22" s="117">
        <f t="shared" si="24"/>
        <v>0</v>
      </c>
    </row>
    <row r="23" spans="2:36" s="117" customFormat="1" ht="15">
      <c r="B23" s="102">
        <v>6</v>
      </c>
      <c r="C23" s="16" t="s">
        <v>336</v>
      </c>
      <c r="D23" s="17">
        <f t="shared" si="18"/>
        <v>0</v>
      </c>
      <c r="E23" s="33">
        <f>AB18</f>
        <v>0</v>
      </c>
      <c r="F23" s="34">
        <f>AA18</f>
        <v>0</v>
      </c>
      <c r="G23" s="35">
        <f>AA22</f>
        <v>0</v>
      </c>
      <c r="H23" s="35">
        <f>AB22</f>
        <v>0</v>
      </c>
      <c r="I23" s="35">
        <f>AA26</f>
        <v>0</v>
      </c>
      <c r="J23" s="35">
        <f>AB26</f>
        <v>0</v>
      </c>
      <c r="K23" s="35">
        <f>AB29</f>
        <v>0</v>
      </c>
      <c r="L23" s="35">
        <f>AA29</f>
        <v>0</v>
      </c>
      <c r="M23" s="35">
        <f>AB31</f>
        <v>0</v>
      </c>
      <c r="N23" s="36">
        <f>AA31</f>
        <v>0</v>
      </c>
      <c r="O23" s="22">
        <f t="shared" si="25"/>
        <v>0</v>
      </c>
      <c r="P23" s="32"/>
      <c r="Q23" s="37">
        <f>Z18+Y22+Y26+Z29+Z31</f>
        <v>0</v>
      </c>
      <c r="R23" s="34">
        <f>Y18+Z22+Z26+Y29+Y31</f>
        <v>0</v>
      </c>
      <c r="S23" s="25">
        <f t="shared" si="26"/>
        <v>0</v>
      </c>
      <c r="T23" s="38" t="s">
        <v>323</v>
      </c>
      <c r="U23" s="39" t="str">
        <f>C19</f>
        <v>FETHİYE TENİS AKADEMİ SPOR K.</v>
      </c>
      <c r="V23" s="28" t="str">
        <f>C20</f>
        <v>MUĞLA TENİS SPOR KULÜBÜ</v>
      </c>
      <c r="W23" s="29">
        <f t="shared" si="27"/>
        <v>3</v>
      </c>
      <c r="X23" s="19">
        <f t="shared" si="27"/>
        <v>0</v>
      </c>
      <c r="Y23" s="294">
        <v>36</v>
      </c>
      <c r="Z23" s="295">
        <v>18</v>
      </c>
      <c r="AA23" s="295">
        <v>6</v>
      </c>
      <c r="AB23" s="295">
        <v>0</v>
      </c>
      <c r="AC23" s="295">
        <v>3</v>
      </c>
      <c r="AD23" s="295">
        <v>0</v>
      </c>
      <c r="AF23" s="117">
        <f t="shared" si="20"/>
        <v>0</v>
      </c>
      <c r="AG23" s="117">
        <f t="shared" si="21"/>
        <v>0</v>
      </c>
      <c r="AH23" s="117">
        <f t="shared" si="22"/>
        <v>0</v>
      </c>
      <c r="AI23" s="117">
        <f t="shared" si="23"/>
        <v>0</v>
      </c>
      <c r="AJ23" s="117">
        <f t="shared" si="24"/>
        <v>0</v>
      </c>
    </row>
    <row r="24" spans="2:36" s="117" customFormat="1" ht="15">
      <c r="B24" s="103"/>
      <c r="C24" s="40"/>
      <c r="D24" s="41"/>
      <c r="E24" s="18"/>
      <c r="F24" s="42"/>
      <c r="G24" s="20"/>
      <c r="H24" s="20"/>
      <c r="I24" s="20"/>
      <c r="J24" s="20"/>
      <c r="K24" s="20"/>
      <c r="L24" s="20"/>
      <c r="M24" s="20"/>
      <c r="N24" s="21"/>
      <c r="O24" s="22"/>
      <c r="P24" s="43"/>
      <c r="Q24" s="44"/>
      <c r="R24" s="42"/>
      <c r="S24" s="45"/>
      <c r="T24" s="46" t="s">
        <v>324</v>
      </c>
      <c r="U24" s="47" t="str">
        <f>C18</f>
        <v>MARMARİS TENİS AKADEMİSİ</v>
      </c>
      <c r="V24" s="48" t="str">
        <f>C21</f>
        <v>FETHİYE TENİS SPOR KULÜBÜ</v>
      </c>
      <c r="W24" s="29">
        <f t="shared" si="27"/>
        <v>3</v>
      </c>
      <c r="X24" s="19">
        <f t="shared" si="27"/>
        <v>0</v>
      </c>
      <c r="Y24" s="327">
        <v>36</v>
      </c>
      <c r="Z24" s="296">
        <v>14</v>
      </c>
      <c r="AA24" s="296">
        <v>6</v>
      </c>
      <c r="AB24" s="296">
        <v>0</v>
      </c>
      <c r="AC24" s="296">
        <v>3</v>
      </c>
      <c r="AD24" s="296">
        <v>0</v>
      </c>
    </row>
    <row r="25" spans="2:36" s="117" customFormat="1" ht="15">
      <c r="B25" s="102"/>
      <c r="C25" s="16"/>
      <c r="D25" s="17"/>
      <c r="E25" s="18"/>
      <c r="F25" s="19"/>
      <c r="G25" s="20"/>
      <c r="H25" s="20"/>
      <c r="I25" s="20"/>
      <c r="J25" s="20"/>
      <c r="K25" s="20"/>
      <c r="L25" s="20"/>
      <c r="M25" s="20"/>
      <c r="N25" s="21"/>
      <c r="O25" s="22"/>
      <c r="P25" s="23"/>
      <c r="Q25" s="24"/>
      <c r="R25" s="19"/>
      <c r="S25" s="25"/>
      <c r="T25" s="46" t="s">
        <v>325</v>
      </c>
      <c r="U25" s="27" t="str">
        <f>C22</f>
        <v>ORTACA TENİS SPOR KULÜBÜ</v>
      </c>
      <c r="V25" s="28" t="str">
        <f>C20</f>
        <v>MUĞLA TENİS SPOR KULÜBÜ</v>
      </c>
      <c r="W25" s="29">
        <f t="shared" si="27"/>
        <v>3</v>
      </c>
      <c r="X25" s="19">
        <f t="shared" si="27"/>
        <v>0</v>
      </c>
      <c r="Y25" s="327">
        <v>36</v>
      </c>
      <c r="Z25" s="296">
        <v>15</v>
      </c>
      <c r="AA25" s="296">
        <v>6</v>
      </c>
      <c r="AB25" s="296">
        <v>0</v>
      </c>
      <c r="AC25" s="296">
        <v>3</v>
      </c>
      <c r="AD25" s="296">
        <v>0</v>
      </c>
    </row>
    <row r="26" spans="2:36" s="117" customFormat="1" ht="15">
      <c r="B26" s="102"/>
      <c r="C26" s="16"/>
      <c r="D26" s="17"/>
      <c r="E26" s="18"/>
      <c r="F26" s="19"/>
      <c r="G26" s="20"/>
      <c r="H26" s="20"/>
      <c r="I26" s="20"/>
      <c r="J26" s="20"/>
      <c r="K26" s="20"/>
      <c r="L26" s="20"/>
      <c r="M26" s="20"/>
      <c r="N26" s="21"/>
      <c r="O26" s="22"/>
      <c r="P26" s="32"/>
      <c r="Q26" s="24"/>
      <c r="R26" s="19"/>
      <c r="S26" s="25"/>
      <c r="T26" s="46" t="s">
        <v>326</v>
      </c>
      <c r="U26" s="27" t="str">
        <f>C23</f>
        <v>BYE</v>
      </c>
      <c r="V26" s="28" t="str">
        <f>C19</f>
        <v>FETHİYE TENİS AKADEMİ SPOR K.</v>
      </c>
      <c r="W26" s="29">
        <f t="shared" si="27"/>
        <v>0</v>
      </c>
      <c r="X26" s="19">
        <f t="shared" si="27"/>
        <v>0</v>
      </c>
      <c r="Y26" s="327"/>
      <c r="Z26" s="296"/>
      <c r="AA26" s="296"/>
      <c r="AB26" s="296"/>
      <c r="AC26" s="296"/>
      <c r="AD26" s="296"/>
    </row>
    <row r="27" spans="2:36" s="117" customFormat="1" ht="15">
      <c r="B27" s="102"/>
      <c r="C27" s="16"/>
      <c r="D27" s="17"/>
      <c r="E27" s="18"/>
      <c r="F27" s="19"/>
      <c r="G27" s="20"/>
      <c r="H27" s="20"/>
      <c r="I27" s="20"/>
      <c r="J27" s="20"/>
      <c r="K27" s="20"/>
      <c r="L27" s="20"/>
      <c r="M27" s="20"/>
      <c r="N27" s="21"/>
      <c r="O27" s="22"/>
      <c r="P27" s="32"/>
      <c r="Q27" s="24"/>
      <c r="R27" s="19"/>
      <c r="S27" s="25"/>
      <c r="T27" s="49" t="s">
        <v>327</v>
      </c>
      <c r="U27" s="27" t="str">
        <f>C18</f>
        <v>MARMARİS TENİS AKADEMİSİ</v>
      </c>
      <c r="V27" s="28" t="str">
        <f>C20</f>
        <v>MUĞLA TENİS SPOR KULÜBÜ</v>
      </c>
      <c r="W27" s="29">
        <f t="shared" si="27"/>
        <v>3</v>
      </c>
      <c r="X27" s="19">
        <f t="shared" si="27"/>
        <v>0</v>
      </c>
      <c r="Y27" s="327">
        <v>36</v>
      </c>
      <c r="Z27" s="296">
        <v>10</v>
      </c>
      <c r="AA27" s="296">
        <v>6</v>
      </c>
      <c r="AB27" s="296">
        <v>0</v>
      </c>
      <c r="AC27" s="296">
        <v>3</v>
      </c>
      <c r="AD27" s="296">
        <v>0</v>
      </c>
    </row>
    <row r="28" spans="2:36" s="117" customFormat="1" ht="15">
      <c r="B28" s="103"/>
      <c r="C28" s="40"/>
      <c r="D28" s="41"/>
      <c r="E28" s="50"/>
      <c r="F28" s="51"/>
      <c r="G28" s="52"/>
      <c r="H28" s="52"/>
      <c r="I28" s="52"/>
      <c r="J28" s="52"/>
      <c r="K28" s="52"/>
      <c r="L28" s="52"/>
      <c r="M28" s="52"/>
      <c r="N28" s="53"/>
      <c r="O28" s="54"/>
      <c r="P28" s="43"/>
      <c r="Q28" s="55"/>
      <c r="R28" s="51"/>
      <c r="S28" s="45"/>
      <c r="T28" s="56" t="s">
        <v>328</v>
      </c>
      <c r="U28" s="57" t="str">
        <f>C21</f>
        <v>FETHİYE TENİS SPOR KULÜBÜ</v>
      </c>
      <c r="V28" s="48" t="str">
        <f>C19</f>
        <v>FETHİYE TENİS AKADEMİ SPOR K.</v>
      </c>
      <c r="W28" s="29">
        <f t="shared" si="27"/>
        <v>0</v>
      </c>
      <c r="X28" s="19">
        <f t="shared" si="27"/>
        <v>3</v>
      </c>
      <c r="Y28" s="327">
        <v>5</v>
      </c>
      <c r="Z28" s="296">
        <v>36</v>
      </c>
      <c r="AA28" s="296">
        <v>0</v>
      </c>
      <c r="AB28" s="296">
        <v>6</v>
      </c>
      <c r="AC28" s="296">
        <v>0</v>
      </c>
      <c r="AD28" s="296">
        <v>3</v>
      </c>
    </row>
    <row r="29" spans="2:36" s="117" customFormat="1" ht="15">
      <c r="B29" s="102"/>
      <c r="C29" s="16"/>
      <c r="D29" s="17"/>
      <c r="E29" s="18"/>
      <c r="F29" s="19"/>
      <c r="G29" s="20"/>
      <c r="H29" s="20"/>
      <c r="I29" s="20"/>
      <c r="J29" s="20"/>
      <c r="K29" s="20"/>
      <c r="L29" s="20"/>
      <c r="M29" s="20"/>
      <c r="N29" s="21"/>
      <c r="O29" s="22"/>
      <c r="P29" s="23"/>
      <c r="Q29" s="24"/>
      <c r="R29" s="19"/>
      <c r="S29" s="25"/>
      <c r="T29" s="49" t="s">
        <v>329</v>
      </c>
      <c r="U29" s="27" t="str">
        <f>C22</f>
        <v>ORTACA TENİS SPOR KULÜBÜ</v>
      </c>
      <c r="V29" s="28" t="str">
        <f>C23</f>
        <v>BYE</v>
      </c>
      <c r="W29" s="29">
        <f t="shared" si="27"/>
        <v>0</v>
      </c>
      <c r="X29" s="19">
        <f t="shared" si="27"/>
        <v>0</v>
      </c>
      <c r="Y29" s="327"/>
      <c r="Z29" s="296"/>
      <c r="AA29" s="296"/>
      <c r="AB29" s="296"/>
      <c r="AC29" s="296"/>
      <c r="AD29" s="296"/>
    </row>
    <row r="30" spans="2:36" s="117" customFormat="1" ht="15">
      <c r="B30" s="102"/>
      <c r="C30" s="16"/>
      <c r="D30" s="17"/>
      <c r="E30" s="18"/>
      <c r="F30" s="19"/>
      <c r="G30" s="20"/>
      <c r="H30" s="20"/>
      <c r="I30" s="20"/>
      <c r="J30" s="20"/>
      <c r="K30" s="20"/>
      <c r="L30" s="20"/>
      <c r="M30" s="20"/>
      <c r="N30" s="21"/>
      <c r="O30" s="22"/>
      <c r="P30" s="32"/>
      <c r="Q30" s="24"/>
      <c r="R30" s="19"/>
      <c r="S30" s="25"/>
      <c r="T30" s="58" t="s">
        <v>330</v>
      </c>
      <c r="U30" s="27" t="str">
        <f>C18</f>
        <v>MARMARİS TENİS AKADEMİSİ</v>
      </c>
      <c r="V30" s="28" t="str">
        <f>C19</f>
        <v>FETHİYE TENİS AKADEMİ SPOR K.</v>
      </c>
      <c r="W30" s="29">
        <f t="shared" si="27"/>
        <v>3</v>
      </c>
      <c r="X30" s="19">
        <f t="shared" si="27"/>
        <v>0</v>
      </c>
      <c r="Y30" s="328">
        <v>36</v>
      </c>
      <c r="Z30" s="328">
        <v>24</v>
      </c>
      <c r="AA30" s="360">
        <v>6</v>
      </c>
      <c r="AB30" s="328">
        <v>1</v>
      </c>
      <c r="AC30" s="328">
        <v>3</v>
      </c>
      <c r="AD30" s="328">
        <v>0</v>
      </c>
    </row>
    <row r="31" spans="2:36" s="117" customFormat="1" ht="15.75" thickBot="1">
      <c r="B31" s="104"/>
      <c r="C31" s="16"/>
      <c r="D31" s="17"/>
      <c r="E31" s="18"/>
      <c r="F31" s="19"/>
      <c r="G31" s="20"/>
      <c r="H31" s="20"/>
      <c r="I31" s="20"/>
      <c r="J31" s="20"/>
      <c r="K31" s="20"/>
      <c r="L31" s="20"/>
      <c r="M31" s="20"/>
      <c r="N31" s="21"/>
      <c r="O31" s="22"/>
      <c r="P31" s="32"/>
      <c r="Q31" s="24"/>
      <c r="R31" s="19"/>
      <c r="S31" s="25"/>
      <c r="T31" s="58" t="s">
        <v>331</v>
      </c>
      <c r="U31" s="27" t="str">
        <f>C20</f>
        <v>MUĞLA TENİS SPOR KULÜBÜ</v>
      </c>
      <c r="V31" s="28" t="str">
        <f>C23</f>
        <v>BYE</v>
      </c>
      <c r="W31" s="29">
        <f t="shared" si="27"/>
        <v>0</v>
      </c>
      <c r="X31" s="19">
        <f t="shared" si="27"/>
        <v>0</v>
      </c>
      <c r="Y31" s="327"/>
      <c r="Z31" s="296"/>
      <c r="AA31" s="296"/>
      <c r="AB31" s="296"/>
      <c r="AC31" s="296"/>
      <c r="AD31" s="296"/>
    </row>
    <row r="32" spans="2:36" s="117" customFormat="1" ht="15.75" thickBot="1">
      <c r="B32" s="106"/>
      <c r="C32" s="87"/>
      <c r="D32" s="88"/>
      <c r="E32" s="89"/>
      <c r="F32" s="90"/>
      <c r="G32" s="91"/>
      <c r="H32" s="91"/>
      <c r="I32" s="91"/>
      <c r="J32" s="91"/>
      <c r="K32" s="91"/>
      <c r="L32" s="91"/>
      <c r="M32" s="91"/>
      <c r="N32" s="92"/>
      <c r="O32" s="93"/>
      <c r="P32" s="94"/>
      <c r="Q32" s="95"/>
      <c r="R32" s="90"/>
      <c r="S32" s="96"/>
      <c r="T32" s="97" t="s">
        <v>332</v>
      </c>
      <c r="U32" s="98" t="str">
        <f>C21</f>
        <v>FETHİYE TENİS SPOR KULÜBÜ</v>
      </c>
      <c r="V32" s="99" t="str">
        <f>C22</f>
        <v>ORTACA TENİS SPOR KULÜBÜ</v>
      </c>
      <c r="W32" s="100">
        <f t="shared" si="27"/>
        <v>3</v>
      </c>
      <c r="X32" s="101">
        <f t="shared" si="27"/>
        <v>0</v>
      </c>
      <c r="Y32" s="328">
        <v>37</v>
      </c>
      <c r="Z32" s="328">
        <v>10</v>
      </c>
      <c r="AA32" s="328">
        <v>6</v>
      </c>
      <c r="AB32" s="328">
        <v>0</v>
      </c>
      <c r="AC32" s="328">
        <v>3</v>
      </c>
      <c r="AD32" s="328">
        <v>0</v>
      </c>
    </row>
    <row r="33" spans="2:36" s="117" customFormat="1">
      <c r="B33" s="105"/>
      <c r="C33" s="61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296"/>
      <c r="Z33" s="296"/>
      <c r="AA33" s="296"/>
      <c r="AB33" s="296"/>
      <c r="AC33" s="296"/>
      <c r="AD33" s="296"/>
    </row>
    <row r="34" spans="2:36" s="117" customFormat="1" ht="15" thickBot="1">
      <c r="B34" s="105"/>
      <c r="C34" s="61"/>
      <c r="D34" s="15"/>
      <c r="E34" s="15">
        <f>E31+E30+E29+E28+G31+G30+G29+G28+I31+I30+I29+I28</f>
        <v>0</v>
      </c>
      <c r="F34" s="15"/>
      <c r="G34" s="15"/>
      <c r="H34" s="15">
        <f>F31+F30+F29+F28+H31+H30+H29+H28+J31+J30+J29+J28</f>
        <v>0</v>
      </c>
      <c r="I34" s="15"/>
      <c r="J34" s="15"/>
      <c r="K34" s="15"/>
      <c r="L34" s="15"/>
      <c r="M34" s="15"/>
      <c r="N34" s="15"/>
      <c r="O34" s="15">
        <f>O28+O29+O30+O31</f>
        <v>0</v>
      </c>
      <c r="P34" s="15"/>
      <c r="Q34" s="15">
        <f>Q28+Q29+Q30+Q31</f>
        <v>0</v>
      </c>
      <c r="R34" s="15">
        <f>R28+R29+R30+R31</f>
        <v>0</v>
      </c>
      <c r="S34" s="15">
        <f>S31+S30+S29+S28</f>
        <v>0</v>
      </c>
      <c r="T34" s="15"/>
      <c r="U34" s="15"/>
      <c r="V34" s="15"/>
      <c r="W34" s="15"/>
      <c r="X34" s="15"/>
      <c r="Y34" s="296"/>
      <c r="Z34" s="296"/>
      <c r="AA34" s="296"/>
      <c r="AB34" s="296"/>
      <c r="AC34" s="296"/>
      <c r="AD34" s="296"/>
    </row>
    <row r="35" spans="2:36" s="117" customFormat="1" ht="71.45" customHeight="1">
      <c r="B35" s="184" t="s">
        <v>30</v>
      </c>
      <c r="C35" s="78" t="s">
        <v>65</v>
      </c>
      <c r="D35" s="79" t="s">
        <v>307</v>
      </c>
      <c r="E35" s="80" t="s">
        <v>308</v>
      </c>
      <c r="F35" s="131" t="s">
        <v>309</v>
      </c>
      <c r="G35" s="80" t="s">
        <v>308</v>
      </c>
      <c r="H35" s="131" t="s">
        <v>309</v>
      </c>
      <c r="I35" s="80" t="s">
        <v>308</v>
      </c>
      <c r="J35" s="131" t="s">
        <v>309</v>
      </c>
      <c r="K35" s="80" t="s">
        <v>308</v>
      </c>
      <c r="L35" s="131" t="s">
        <v>309</v>
      </c>
      <c r="M35" s="80" t="s">
        <v>308</v>
      </c>
      <c r="N35" s="82" t="s">
        <v>309</v>
      </c>
      <c r="O35" s="83" t="s">
        <v>310</v>
      </c>
      <c r="P35" s="84" t="s">
        <v>311</v>
      </c>
      <c r="Q35" s="80" t="s">
        <v>312</v>
      </c>
      <c r="R35" s="131" t="s">
        <v>313</v>
      </c>
      <c r="S35" s="85" t="s">
        <v>314</v>
      </c>
      <c r="T35" s="86" t="s">
        <v>315</v>
      </c>
      <c r="U35" s="468" t="s">
        <v>316</v>
      </c>
      <c r="V35" s="469"/>
      <c r="W35" s="470" t="s">
        <v>317</v>
      </c>
      <c r="X35" s="471"/>
      <c r="Y35" s="327"/>
      <c r="Z35" s="296"/>
      <c r="AA35" s="296"/>
      <c r="AB35" s="296"/>
      <c r="AC35" s="296"/>
      <c r="AD35" s="296"/>
    </row>
    <row r="36" spans="2:36" s="117" customFormat="1" ht="15">
      <c r="B36" s="102">
        <v>1</v>
      </c>
      <c r="C36" s="16" t="s">
        <v>368</v>
      </c>
      <c r="D36" s="17">
        <f t="shared" ref="D36:D41" si="28">SUM(AF36:AJ36)</f>
        <v>5</v>
      </c>
      <c r="E36" s="18">
        <f t="shared" ref="E36:E38" si="29">AA36</f>
        <v>4</v>
      </c>
      <c r="F36" s="19">
        <f t="shared" ref="F36:F38" si="30">AB36</f>
        <v>2</v>
      </c>
      <c r="G36" s="20">
        <f>AA39</f>
        <v>6</v>
      </c>
      <c r="H36" s="20">
        <f>AB39</f>
        <v>0</v>
      </c>
      <c r="I36" s="20">
        <f>AA42</f>
        <v>6</v>
      </c>
      <c r="J36" s="20">
        <f>AB42</f>
        <v>0</v>
      </c>
      <c r="K36" s="20">
        <f>AA45</f>
        <v>6</v>
      </c>
      <c r="L36" s="20">
        <f>AB45</f>
        <v>0</v>
      </c>
      <c r="M36" s="20">
        <f>AA48</f>
        <v>6</v>
      </c>
      <c r="N36" s="21">
        <f>AB48</f>
        <v>0</v>
      </c>
      <c r="O36" s="22">
        <f>E36+G36+I36-F36-H36-J36+K36-L36+M36-N36</f>
        <v>26</v>
      </c>
      <c r="P36" s="23"/>
      <c r="Q36" s="24">
        <f>Y36+Y39+Y42+Y45+Y48</f>
        <v>177</v>
      </c>
      <c r="R36" s="19">
        <f>Z36+Z39+Z42+Z45+Z48</f>
        <v>41</v>
      </c>
      <c r="S36" s="25">
        <f>Q36-R36</f>
        <v>136</v>
      </c>
      <c r="T36" s="26" t="s">
        <v>318</v>
      </c>
      <c r="U36" s="27" t="str">
        <f>C36</f>
        <v>ADIYAMAN GENÇLİK S.K</v>
      </c>
      <c r="V36" s="28" t="str">
        <f>C41</f>
        <v>ADIYAMAN YURDUM SPOR K.</v>
      </c>
      <c r="W36" s="29">
        <f>AC36</f>
        <v>2</v>
      </c>
      <c r="X36" s="19">
        <f>AD36</f>
        <v>1</v>
      </c>
      <c r="Y36" s="327">
        <v>33</v>
      </c>
      <c r="Z36" s="296">
        <v>17</v>
      </c>
      <c r="AA36" s="296">
        <v>4</v>
      </c>
      <c r="AB36" s="296">
        <v>2</v>
      </c>
      <c r="AC36" s="296">
        <v>2</v>
      </c>
      <c r="AD36" s="296">
        <v>1</v>
      </c>
      <c r="AF36" s="117">
        <f t="shared" ref="AF36:AF41" si="31">IF(E36&gt;F36,1,0)</f>
        <v>1</v>
      </c>
      <c r="AG36" s="117">
        <f t="shared" ref="AG36:AG41" si="32">IF(G36&gt;H36,1,0)</f>
        <v>1</v>
      </c>
      <c r="AH36" s="117">
        <f t="shared" ref="AH36:AH41" si="33">IF(I36&gt;J36,1,0)</f>
        <v>1</v>
      </c>
      <c r="AI36" s="117">
        <f t="shared" ref="AI36:AI41" si="34">IF(K36&gt;L36,1,0)</f>
        <v>1</v>
      </c>
      <c r="AJ36" s="117">
        <f t="shared" ref="AJ36:AJ41" si="35">IF(M36&gt;N36,1,0)</f>
        <v>1</v>
      </c>
    </row>
    <row r="37" spans="2:36" s="117" customFormat="1" ht="15">
      <c r="B37" s="102">
        <v>2</v>
      </c>
      <c r="C37" s="16" t="s">
        <v>366</v>
      </c>
      <c r="D37" s="17">
        <f t="shared" si="28"/>
        <v>2</v>
      </c>
      <c r="E37" s="18">
        <f t="shared" si="29"/>
        <v>2</v>
      </c>
      <c r="F37" s="19">
        <f t="shared" si="30"/>
        <v>4</v>
      </c>
      <c r="G37" s="20">
        <f>AA41</f>
        <v>6</v>
      </c>
      <c r="H37" s="20">
        <f>AB41</f>
        <v>1</v>
      </c>
      <c r="I37" s="20">
        <f>AB44</f>
        <v>0</v>
      </c>
      <c r="J37" s="20">
        <f>AA44</f>
        <v>6</v>
      </c>
      <c r="K37" s="20">
        <f>AB46</f>
        <v>6</v>
      </c>
      <c r="L37" s="20">
        <f>AA46</f>
        <v>0</v>
      </c>
      <c r="M37" s="20">
        <f>AB48</f>
        <v>0</v>
      </c>
      <c r="N37" s="21">
        <f>AA48</f>
        <v>6</v>
      </c>
      <c r="O37" s="22">
        <f t="shared" ref="O37:O41" si="36">E37+G37+I37-F37-H37-J37+K37-L37+M37-N37</f>
        <v>-3</v>
      </c>
      <c r="P37" s="23"/>
      <c r="Q37" s="24">
        <f>Y37+Y41+Z44+Z46+Z48</f>
        <v>103</v>
      </c>
      <c r="R37" s="19">
        <f>Z37+Z41+Y44+Y46+Y48</f>
        <v>132</v>
      </c>
      <c r="S37" s="25">
        <f t="shared" ref="S37:S41" si="37">Q37-R37</f>
        <v>-29</v>
      </c>
      <c r="T37" s="26" t="s">
        <v>319</v>
      </c>
      <c r="U37" s="27" t="str">
        <f>C37</f>
        <v>ADIYAMAN DOĞA ATICILIK VE A.G.S.K.</v>
      </c>
      <c r="V37" s="28" t="str">
        <f>C40</f>
        <v>ADIYAMAN TENİS HENTBOL S.K</v>
      </c>
      <c r="W37" s="29">
        <f t="shared" ref="W37:W50" si="38">AC37</f>
        <v>1</v>
      </c>
      <c r="X37" s="19">
        <f t="shared" ref="X37:X50" si="39">AD37</f>
        <v>2</v>
      </c>
      <c r="Y37" s="327">
        <v>18</v>
      </c>
      <c r="Z37" s="296">
        <v>29</v>
      </c>
      <c r="AA37" s="296">
        <v>2</v>
      </c>
      <c r="AB37" s="296">
        <v>4</v>
      </c>
      <c r="AC37" s="296">
        <v>1</v>
      </c>
      <c r="AD37" s="296">
        <v>2</v>
      </c>
      <c r="AF37" s="117">
        <f t="shared" si="31"/>
        <v>0</v>
      </c>
      <c r="AG37" s="117">
        <f t="shared" si="32"/>
        <v>1</v>
      </c>
      <c r="AH37" s="117">
        <f t="shared" si="33"/>
        <v>0</v>
      </c>
      <c r="AI37" s="117">
        <f t="shared" si="34"/>
        <v>1</v>
      </c>
      <c r="AJ37" s="117">
        <f t="shared" si="35"/>
        <v>0</v>
      </c>
    </row>
    <row r="38" spans="2:36" s="117" customFormat="1" ht="15">
      <c r="B38" s="102">
        <v>3</v>
      </c>
      <c r="C38" s="16" t="s">
        <v>367</v>
      </c>
      <c r="D38" s="17">
        <f t="shared" si="28"/>
        <v>1</v>
      </c>
      <c r="E38" s="18">
        <f t="shared" si="29"/>
        <v>4</v>
      </c>
      <c r="F38" s="19">
        <f t="shared" si="30"/>
        <v>3</v>
      </c>
      <c r="G38" s="20">
        <f>AB41</f>
        <v>1</v>
      </c>
      <c r="H38" s="20">
        <f>AA41</f>
        <v>6</v>
      </c>
      <c r="I38" s="20">
        <f>AB43</f>
        <v>2</v>
      </c>
      <c r="J38" s="20">
        <f>AA43</f>
        <v>4</v>
      </c>
      <c r="K38" s="20">
        <f>AB45</f>
        <v>0</v>
      </c>
      <c r="L38" s="20">
        <f>AA45</f>
        <v>6</v>
      </c>
      <c r="M38" s="20">
        <f>AA49</f>
        <v>0</v>
      </c>
      <c r="N38" s="21">
        <f>AB49</f>
        <v>6</v>
      </c>
      <c r="O38" s="22">
        <f t="shared" si="36"/>
        <v>-18</v>
      </c>
      <c r="P38" s="23"/>
      <c r="Q38" s="24">
        <f>Y38+Z41+Z43+Z45+Y49</f>
        <v>83</v>
      </c>
      <c r="R38" s="19">
        <f>Z38+Y41+Y43+Y45+Z49</f>
        <v>164</v>
      </c>
      <c r="S38" s="25">
        <f t="shared" si="37"/>
        <v>-81</v>
      </c>
      <c r="T38" s="26" t="s">
        <v>320</v>
      </c>
      <c r="U38" s="27" t="str">
        <f>C38</f>
        <v>ADIYAMAN G.M.K.S.SPOR KULÜBÜ</v>
      </c>
      <c r="V38" s="28" t="str">
        <f>C39</f>
        <v>ADIYAMAN TENİS DAĞCILIK S.K</v>
      </c>
      <c r="W38" s="29">
        <f t="shared" si="38"/>
        <v>2</v>
      </c>
      <c r="X38" s="19">
        <f t="shared" si="39"/>
        <v>1</v>
      </c>
      <c r="Y38" s="327">
        <v>30</v>
      </c>
      <c r="Z38" s="296">
        <v>29</v>
      </c>
      <c r="AA38" s="296">
        <v>4</v>
      </c>
      <c r="AB38" s="296">
        <v>3</v>
      </c>
      <c r="AC38" s="296">
        <v>2</v>
      </c>
      <c r="AD38" s="296">
        <v>1</v>
      </c>
      <c r="AF38" s="117">
        <f t="shared" si="31"/>
        <v>1</v>
      </c>
      <c r="AG38" s="117">
        <f t="shared" si="32"/>
        <v>0</v>
      </c>
      <c r="AH38" s="117">
        <f t="shared" si="33"/>
        <v>0</v>
      </c>
      <c r="AI38" s="117">
        <f t="shared" si="34"/>
        <v>0</v>
      </c>
      <c r="AJ38" s="117">
        <f t="shared" si="35"/>
        <v>0</v>
      </c>
    </row>
    <row r="39" spans="2:36" s="117" customFormat="1" ht="15">
      <c r="B39" s="102">
        <v>4</v>
      </c>
      <c r="C39" s="16" t="s">
        <v>369</v>
      </c>
      <c r="D39" s="17">
        <f t="shared" si="28"/>
        <v>0</v>
      </c>
      <c r="E39" s="18">
        <f>AB38</f>
        <v>3</v>
      </c>
      <c r="F39" s="19">
        <f>AA38</f>
        <v>4</v>
      </c>
      <c r="G39" s="20">
        <f>AB40</f>
        <v>0</v>
      </c>
      <c r="H39" s="20">
        <f>AA40</f>
        <v>6</v>
      </c>
      <c r="I39" s="20">
        <f>AB42</f>
        <v>0</v>
      </c>
      <c r="J39" s="20">
        <f>AA42</f>
        <v>6</v>
      </c>
      <c r="K39" s="20">
        <f>AA46</f>
        <v>0</v>
      </c>
      <c r="L39" s="20">
        <f>AB46</f>
        <v>6</v>
      </c>
      <c r="M39" s="20">
        <f>AA50</f>
        <v>0</v>
      </c>
      <c r="N39" s="21">
        <f>AB50</f>
        <v>6</v>
      </c>
      <c r="O39" s="22">
        <f t="shared" si="36"/>
        <v>-25</v>
      </c>
      <c r="P39" s="23"/>
      <c r="Q39" s="24">
        <f>Z38+Z40+Z42+Y46+Y50</f>
        <v>74</v>
      </c>
      <c r="R39" s="19">
        <f>Y38+Y40+Y42+Z46+Z50</f>
        <v>174</v>
      </c>
      <c r="S39" s="25">
        <f t="shared" si="37"/>
        <v>-100</v>
      </c>
      <c r="T39" s="30" t="s">
        <v>321</v>
      </c>
      <c r="U39" s="31" t="str">
        <f>C36</f>
        <v>ADIYAMAN GENÇLİK S.K</v>
      </c>
      <c r="V39" s="28" t="str">
        <f>C40</f>
        <v>ADIYAMAN TENİS HENTBOL S.K</v>
      </c>
      <c r="W39" s="29">
        <f t="shared" si="38"/>
        <v>3</v>
      </c>
      <c r="X39" s="19">
        <f t="shared" si="39"/>
        <v>0</v>
      </c>
      <c r="Y39" s="327">
        <v>36</v>
      </c>
      <c r="Z39" s="296">
        <v>6</v>
      </c>
      <c r="AA39" s="296">
        <v>6</v>
      </c>
      <c r="AB39" s="296">
        <v>0</v>
      </c>
      <c r="AC39" s="296">
        <v>3</v>
      </c>
      <c r="AD39" s="296">
        <v>0</v>
      </c>
      <c r="AF39" s="117">
        <f t="shared" si="31"/>
        <v>0</v>
      </c>
      <c r="AG39" s="117">
        <f t="shared" si="32"/>
        <v>0</v>
      </c>
      <c r="AH39" s="117">
        <f t="shared" si="33"/>
        <v>0</v>
      </c>
      <c r="AI39" s="117">
        <f t="shared" si="34"/>
        <v>0</v>
      </c>
      <c r="AJ39" s="117">
        <f t="shared" si="35"/>
        <v>0</v>
      </c>
    </row>
    <row r="40" spans="2:36" s="117" customFormat="1" ht="15">
      <c r="B40" s="102">
        <v>5</v>
      </c>
      <c r="C40" s="16" t="s">
        <v>370</v>
      </c>
      <c r="D40" s="17">
        <f t="shared" si="28"/>
        <v>3</v>
      </c>
      <c r="E40" s="18">
        <f>AB37</f>
        <v>4</v>
      </c>
      <c r="F40" s="19">
        <f>AA37</f>
        <v>2</v>
      </c>
      <c r="G40" s="20">
        <f>AB39</f>
        <v>0</v>
      </c>
      <c r="H40" s="20">
        <f>AA39</f>
        <v>6</v>
      </c>
      <c r="I40" s="20">
        <f>AA43</f>
        <v>4</v>
      </c>
      <c r="J40" s="20">
        <f>AB43</f>
        <v>2</v>
      </c>
      <c r="K40" s="20">
        <f>AA47</f>
        <v>2</v>
      </c>
      <c r="L40" s="20">
        <f>AB47</f>
        <v>4</v>
      </c>
      <c r="M40" s="20">
        <f>AB50</f>
        <v>6</v>
      </c>
      <c r="N40" s="21">
        <f>AA50</f>
        <v>0</v>
      </c>
      <c r="O40" s="22">
        <f t="shared" si="36"/>
        <v>2</v>
      </c>
      <c r="P40" s="32"/>
      <c r="Q40" s="24">
        <f>Z37+Z39+Y43+Y47+Z50</f>
        <v>118</v>
      </c>
      <c r="R40" s="19">
        <f>Y37+Y39+Z43+Z47+Y50</f>
        <v>111</v>
      </c>
      <c r="S40" s="25">
        <f t="shared" si="37"/>
        <v>7</v>
      </c>
      <c r="T40" s="30" t="s">
        <v>322</v>
      </c>
      <c r="U40" s="27" t="str">
        <f>C41</f>
        <v>ADIYAMAN YURDUM SPOR K.</v>
      </c>
      <c r="V40" s="28" t="str">
        <f>C39</f>
        <v>ADIYAMAN TENİS DAĞCILIK S.K</v>
      </c>
      <c r="W40" s="29">
        <f t="shared" si="38"/>
        <v>3</v>
      </c>
      <c r="X40" s="19">
        <f t="shared" si="39"/>
        <v>0</v>
      </c>
      <c r="Y40" s="327">
        <v>36</v>
      </c>
      <c r="Z40" s="296">
        <v>10</v>
      </c>
      <c r="AA40" s="296">
        <v>6</v>
      </c>
      <c r="AB40" s="296">
        <v>0</v>
      </c>
      <c r="AC40" s="296">
        <v>3</v>
      </c>
      <c r="AD40" s="296">
        <v>0</v>
      </c>
      <c r="AF40" s="117">
        <f t="shared" si="31"/>
        <v>1</v>
      </c>
      <c r="AG40" s="117">
        <f t="shared" si="32"/>
        <v>0</v>
      </c>
      <c r="AH40" s="117">
        <f t="shared" si="33"/>
        <v>1</v>
      </c>
      <c r="AI40" s="117">
        <f t="shared" si="34"/>
        <v>0</v>
      </c>
      <c r="AJ40" s="117">
        <f t="shared" si="35"/>
        <v>1</v>
      </c>
    </row>
    <row r="41" spans="2:36" s="117" customFormat="1" ht="15">
      <c r="B41" s="102">
        <v>6</v>
      </c>
      <c r="C41" s="16" t="s">
        <v>86</v>
      </c>
      <c r="D41" s="17">
        <f t="shared" si="28"/>
        <v>4</v>
      </c>
      <c r="E41" s="33">
        <f>AB36</f>
        <v>2</v>
      </c>
      <c r="F41" s="34">
        <f>AA36</f>
        <v>4</v>
      </c>
      <c r="G41" s="35">
        <f>AA40</f>
        <v>6</v>
      </c>
      <c r="H41" s="35">
        <f>AB40</f>
        <v>0</v>
      </c>
      <c r="I41" s="35">
        <f>AA44</f>
        <v>6</v>
      </c>
      <c r="J41" s="35">
        <f>AB44</f>
        <v>0</v>
      </c>
      <c r="K41" s="35">
        <f>AB47</f>
        <v>4</v>
      </c>
      <c r="L41" s="35">
        <f>AA47</f>
        <v>2</v>
      </c>
      <c r="M41" s="35">
        <f>AB49</f>
        <v>6</v>
      </c>
      <c r="N41" s="36">
        <f>AA49</f>
        <v>0</v>
      </c>
      <c r="O41" s="22">
        <f t="shared" si="36"/>
        <v>18</v>
      </c>
      <c r="P41" s="32"/>
      <c r="Q41" s="37">
        <f>Z36+Y40+Y44+Z47+Z49</f>
        <v>153</v>
      </c>
      <c r="R41" s="34">
        <f>Y36+Z40+Z44+Y47+Y49</f>
        <v>86</v>
      </c>
      <c r="S41" s="25">
        <f t="shared" si="37"/>
        <v>67</v>
      </c>
      <c r="T41" s="38" t="s">
        <v>323</v>
      </c>
      <c r="U41" s="39" t="str">
        <f>C37</f>
        <v>ADIYAMAN DOĞA ATICILIK VE A.G.S.K.</v>
      </c>
      <c r="V41" s="28" t="str">
        <f>C38</f>
        <v>ADIYAMAN G.M.K.S.SPOR KULÜBÜ</v>
      </c>
      <c r="W41" s="29">
        <f t="shared" si="38"/>
        <v>3</v>
      </c>
      <c r="X41" s="19">
        <f t="shared" si="39"/>
        <v>0</v>
      </c>
      <c r="Y41" s="327">
        <v>34</v>
      </c>
      <c r="Z41" s="296">
        <v>17</v>
      </c>
      <c r="AA41" s="296">
        <v>6</v>
      </c>
      <c r="AB41" s="296">
        <v>1</v>
      </c>
      <c r="AC41" s="296">
        <v>3</v>
      </c>
      <c r="AD41" s="296">
        <v>0</v>
      </c>
      <c r="AF41" s="117">
        <f t="shared" si="31"/>
        <v>0</v>
      </c>
      <c r="AG41" s="117">
        <f t="shared" si="32"/>
        <v>1</v>
      </c>
      <c r="AH41" s="117">
        <f t="shared" si="33"/>
        <v>1</v>
      </c>
      <c r="AI41" s="117">
        <f t="shared" si="34"/>
        <v>1</v>
      </c>
      <c r="AJ41" s="117">
        <f t="shared" si="35"/>
        <v>1</v>
      </c>
    </row>
    <row r="42" spans="2:36" s="117" customFormat="1" ht="15">
      <c r="B42" s="103"/>
      <c r="C42" s="40"/>
      <c r="D42" s="41"/>
      <c r="E42" s="18"/>
      <c r="F42" s="42"/>
      <c r="G42" s="20"/>
      <c r="H42" s="20"/>
      <c r="I42" s="20"/>
      <c r="J42" s="20"/>
      <c r="K42" s="20"/>
      <c r="L42" s="20"/>
      <c r="M42" s="20"/>
      <c r="N42" s="21"/>
      <c r="O42" s="22"/>
      <c r="P42" s="43"/>
      <c r="Q42" s="44"/>
      <c r="R42" s="42"/>
      <c r="S42" s="45"/>
      <c r="T42" s="46" t="s">
        <v>324</v>
      </c>
      <c r="U42" s="47" t="str">
        <f>C36</f>
        <v>ADIYAMAN GENÇLİK S.K</v>
      </c>
      <c r="V42" s="48" t="str">
        <f>C39</f>
        <v>ADIYAMAN TENİS DAĞCILIK S.K</v>
      </c>
      <c r="W42" s="29">
        <f t="shared" si="38"/>
        <v>3</v>
      </c>
      <c r="X42" s="19">
        <f t="shared" si="39"/>
        <v>0</v>
      </c>
      <c r="Y42" s="327">
        <v>36</v>
      </c>
      <c r="Z42" s="296">
        <v>11</v>
      </c>
      <c r="AA42" s="296">
        <v>6</v>
      </c>
      <c r="AB42" s="296">
        <v>0</v>
      </c>
      <c r="AC42" s="296">
        <v>3</v>
      </c>
      <c r="AD42" s="296">
        <v>0</v>
      </c>
    </row>
    <row r="43" spans="2:36" s="117" customFormat="1" ht="15">
      <c r="B43" s="102"/>
      <c r="C43" s="16"/>
      <c r="D43" s="17"/>
      <c r="E43" s="18"/>
      <c r="F43" s="19"/>
      <c r="G43" s="20"/>
      <c r="H43" s="20"/>
      <c r="I43" s="20"/>
      <c r="J43" s="20"/>
      <c r="K43" s="20"/>
      <c r="L43" s="20"/>
      <c r="M43" s="20"/>
      <c r="N43" s="21"/>
      <c r="O43" s="22"/>
      <c r="P43" s="23"/>
      <c r="Q43" s="24"/>
      <c r="R43" s="19"/>
      <c r="S43" s="25"/>
      <c r="T43" s="46" t="s">
        <v>325</v>
      </c>
      <c r="U43" s="27" t="str">
        <f>C40</f>
        <v>ADIYAMAN TENİS HENTBOL S.K</v>
      </c>
      <c r="V43" s="28" t="str">
        <f>C38</f>
        <v>ADIYAMAN G.M.K.S.SPOR KULÜBÜ</v>
      </c>
      <c r="W43" s="29">
        <f t="shared" si="38"/>
        <v>2</v>
      </c>
      <c r="X43" s="19">
        <f t="shared" si="39"/>
        <v>1</v>
      </c>
      <c r="Y43" s="327">
        <v>29</v>
      </c>
      <c r="Z43" s="296">
        <v>19</v>
      </c>
      <c r="AA43" s="296">
        <v>4</v>
      </c>
      <c r="AB43" s="296">
        <v>2</v>
      </c>
      <c r="AC43" s="296">
        <v>2</v>
      </c>
      <c r="AD43" s="296">
        <v>1</v>
      </c>
    </row>
    <row r="44" spans="2:36" s="117" customFormat="1" ht="15">
      <c r="B44" s="102"/>
      <c r="C44" s="16"/>
      <c r="D44" s="17"/>
      <c r="E44" s="18"/>
      <c r="F44" s="19"/>
      <c r="G44" s="20"/>
      <c r="H44" s="20"/>
      <c r="I44" s="20"/>
      <c r="J44" s="20"/>
      <c r="K44" s="20"/>
      <c r="L44" s="20"/>
      <c r="M44" s="20"/>
      <c r="N44" s="21"/>
      <c r="O44" s="22"/>
      <c r="P44" s="32"/>
      <c r="Q44" s="24"/>
      <c r="R44" s="19"/>
      <c r="S44" s="25"/>
      <c r="T44" s="46" t="s">
        <v>326</v>
      </c>
      <c r="U44" s="27" t="str">
        <f>C41</f>
        <v>ADIYAMAN YURDUM SPOR K.</v>
      </c>
      <c r="V44" s="28" t="str">
        <f>C37</f>
        <v>ADIYAMAN DOĞA ATICILIK VE A.G.S.K.</v>
      </c>
      <c r="W44" s="29">
        <f t="shared" si="38"/>
        <v>3</v>
      </c>
      <c r="X44" s="19">
        <f t="shared" si="39"/>
        <v>0</v>
      </c>
      <c r="Y44" s="327">
        <v>36</v>
      </c>
      <c r="Z44" s="296">
        <v>12</v>
      </c>
      <c r="AA44" s="296">
        <v>6</v>
      </c>
      <c r="AB44" s="296">
        <v>0</v>
      </c>
      <c r="AC44" s="296">
        <v>3</v>
      </c>
      <c r="AD44" s="296">
        <v>0</v>
      </c>
    </row>
    <row r="45" spans="2:36" s="117" customFormat="1" ht="15">
      <c r="B45" s="102"/>
      <c r="C45" s="16"/>
      <c r="D45" s="17"/>
      <c r="E45" s="18"/>
      <c r="F45" s="19"/>
      <c r="G45" s="20"/>
      <c r="H45" s="20"/>
      <c r="I45" s="20"/>
      <c r="J45" s="20"/>
      <c r="K45" s="20"/>
      <c r="L45" s="20"/>
      <c r="M45" s="20"/>
      <c r="N45" s="21"/>
      <c r="O45" s="22"/>
      <c r="P45" s="32"/>
      <c r="Q45" s="24"/>
      <c r="R45" s="19"/>
      <c r="S45" s="25"/>
      <c r="T45" s="49" t="s">
        <v>327</v>
      </c>
      <c r="U45" s="27" t="str">
        <f>C36</f>
        <v>ADIYAMAN GENÇLİK S.K</v>
      </c>
      <c r="V45" s="28" t="str">
        <f>C38</f>
        <v>ADIYAMAN G.M.K.S.SPOR KULÜBÜ</v>
      </c>
      <c r="W45" s="29">
        <f t="shared" si="38"/>
        <v>3</v>
      </c>
      <c r="X45" s="19">
        <f t="shared" si="39"/>
        <v>0</v>
      </c>
      <c r="Y45" s="327">
        <v>36</v>
      </c>
      <c r="Z45" s="296">
        <v>4</v>
      </c>
      <c r="AA45" s="296">
        <v>6</v>
      </c>
      <c r="AB45" s="296">
        <v>0</v>
      </c>
      <c r="AC45" s="296">
        <v>3</v>
      </c>
      <c r="AD45" s="296">
        <v>0</v>
      </c>
    </row>
    <row r="46" spans="2:36" s="117" customFormat="1" ht="15">
      <c r="B46" s="103"/>
      <c r="C46" s="40"/>
      <c r="D46" s="41"/>
      <c r="E46" s="50"/>
      <c r="F46" s="51"/>
      <c r="G46" s="52"/>
      <c r="H46" s="52"/>
      <c r="I46" s="52"/>
      <c r="J46" s="52"/>
      <c r="K46" s="52"/>
      <c r="L46" s="52"/>
      <c r="M46" s="52"/>
      <c r="N46" s="53"/>
      <c r="O46" s="54"/>
      <c r="P46" s="43"/>
      <c r="Q46" s="55"/>
      <c r="R46" s="51"/>
      <c r="S46" s="45"/>
      <c r="T46" s="56" t="s">
        <v>328</v>
      </c>
      <c r="U46" s="57" t="str">
        <f>C39</f>
        <v>ADIYAMAN TENİS DAĞCILIK S.K</v>
      </c>
      <c r="V46" s="48" t="str">
        <f>C37</f>
        <v>ADIYAMAN DOĞA ATICILIK VE A.G.S.K.</v>
      </c>
      <c r="W46" s="29">
        <f t="shared" si="38"/>
        <v>0</v>
      </c>
      <c r="X46" s="19">
        <f t="shared" si="39"/>
        <v>3</v>
      </c>
      <c r="Y46" s="327">
        <v>14</v>
      </c>
      <c r="Z46" s="296">
        <v>36</v>
      </c>
      <c r="AA46" s="296">
        <v>0</v>
      </c>
      <c r="AB46" s="296">
        <v>6</v>
      </c>
      <c r="AC46" s="296">
        <v>0</v>
      </c>
      <c r="AD46" s="296">
        <v>3</v>
      </c>
    </row>
    <row r="47" spans="2:36" s="117" customFormat="1" ht="15">
      <c r="B47" s="102"/>
      <c r="C47" s="16"/>
      <c r="D47" s="17"/>
      <c r="E47" s="18"/>
      <c r="F47" s="19"/>
      <c r="G47" s="20"/>
      <c r="H47" s="20"/>
      <c r="I47" s="20"/>
      <c r="J47" s="20"/>
      <c r="K47" s="20"/>
      <c r="L47" s="20"/>
      <c r="M47" s="20"/>
      <c r="N47" s="21"/>
      <c r="O47" s="22"/>
      <c r="P47" s="23"/>
      <c r="Q47" s="24"/>
      <c r="R47" s="19"/>
      <c r="S47" s="25"/>
      <c r="T47" s="49" t="s">
        <v>329</v>
      </c>
      <c r="U47" s="27" t="str">
        <f>C40</f>
        <v>ADIYAMAN TENİS HENTBOL S.K</v>
      </c>
      <c r="V47" s="28" t="str">
        <f>C41</f>
        <v>ADIYAMAN YURDUM SPOR K.</v>
      </c>
      <c r="W47" s="29">
        <f t="shared" si="38"/>
        <v>1</v>
      </c>
      <c r="X47" s="19">
        <f t="shared" si="39"/>
        <v>2</v>
      </c>
      <c r="Y47" s="327">
        <v>18</v>
      </c>
      <c r="Z47" s="296">
        <v>28</v>
      </c>
      <c r="AA47" s="296">
        <v>2</v>
      </c>
      <c r="AB47" s="296">
        <v>4</v>
      </c>
      <c r="AC47" s="296">
        <v>1</v>
      </c>
      <c r="AD47" s="296">
        <v>2</v>
      </c>
    </row>
    <row r="48" spans="2:36" s="117" customFormat="1" ht="15">
      <c r="B48" s="102"/>
      <c r="C48" s="16"/>
      <c r="D48" s="17"/>
      <c r="E48" s="18"/>
      <c r="F48" s="19"/>
      <c r="G48" s="20"/>
      <c r="H48" s="20"/>
      <c r="I48" s="20"/>
      <c r="J48" s="20"/>
      <c r="K48" s="20"/>
      <c r="L48" s="20"/>
      <c r="M48" s="20"/>
      <c r="N48" s="21"/>
      <c r="O48" s="22"/>
      <c r="P48" s="32"/>
      <c r="Q48" s="24"/>
      <c r="R48" s="19"/>
      <c r="S48" s="25"/>
      <c r="T48" s="58" t="s">
        <v>330</v>
      </c>
      <c r="U48" s="27" t="str">
        <f>C36</f>
        <v>ADIYAMAN GENÇLİK S.K</v>
      </c>
      <c r="V48" s="28" t="str">
        <f>C37</f>
        <v>ADIYAMAN DOĞA ATICILIK VE A.G.S.K.</v>
      </c>
      <c r="W48" s="29">
        <f t="shared" si="38"/>
        <v>3</v>
      </c>
      <c r="X48" s="19">
        <f t="shared" si="39"/>
        <v>0</v>
      </c>
      <c r="Y48" s="327">
        <v>36</v>
      </c>
      <c r="Z48" s="296">
        <v>3</v>
      </c>
      <c r="AA48" s="296">
        <v>6</v>
      </c>
      <c r="AB48" s="296">
        <v>0</v>
      </c>
      <c r="AC48" s="296">
        <v>3</v>
      </c>
      <c r="AD48" s="296">
        <v>0</v>
      </c>
    </row>
    <row r="49" spans="2:36" s="117" customFormat="1" ht="15.75" thickBot="1">
      <c r="B49" s="104"/>
      <c r="C49" s="16"/>
      <c r="D49" s="17"/>
      <c r="E49" s="18"/>
      <c r="F49" s="19"/>
      <c r="G49" s="20"/>
      <c r="H49" s="20"/>
      <c r="I49" s="20"/>
      <c r="J49" s="20"/>
      <c r="K49" s="20"/>
      <c r="L49" s="20"/>
      <c r="M49" s="20"/>
      <c r="N49" s="21"/>
      <c r="O49" s="22"/>
      <c r="P49" s="32"/>
      <c r="Q49" s="24"/>
      <c r="R49" s="19"/>
      <c r="S49" s="25"/>
      <c r="T49" s="58" t="s">
        <v>331</v>
      </c>
      <c r="U49" s="27" t="str">
        <f>C38</f>
        <v>ADIYAMAN G.M.K.S.SPOR KULÜBÜ</v>
      </c>
      <c r="V49" s="28" t="str">
        <f>C41</f>
        <v>ADIYAMAN YURDUM SPOR K.</v>
      </c>
      <c r="W49" s="29">
        <f t="shared" si="38"/>
        <v>0</v>
      </c>
      <c r="X49" s="19">
        <f t="shared" si="39"/>
        <v>3</v>
      </c>
      <c r="Y49" s="327">
        <v>13</v>
      </c>
      <c r="Z49" s="296">
        <v>36</v>
      </c>
      <c r="AA49" s="296">
        <v>0</v>
      </c>
      <c r="AB49" s="296">
        <v>6</v>
      </c>
      <c r="AC49" s="296">
        <v>0</v>
      </c>
      <c r="AD49" s="296">
        <v>3</v>
      </c>
    </row>
    <row r="50" spans="2:36" s="117" customFormat="1" ht="15.75" thickBot="1">
      <c r="B50" s="106"/>
      <c r="C50" s="87"/>
      <c r="D50" s="88"/>
      <c r="E50" s="89"/>
      <c r="F50" s="90"/>
      <c r="G50" s="91"/>
      <c r="H50" s="91"/>
      <c r="I50" s="91"/>
      <c r="J50" s="91"/>
      <c r="K50" s="91"/>
      <c r="L50" s="91"/>
      <c r="M50" s="91"/>
      <c r="N50" s="92"/>
      <c r="O50" s="93"/>
      <c r="P50" s="94"/>
      <c r="Q50" s="95"/>
      <c r="R50" s="90"/>
      <c r="S50" s="96"/>
      <c r="T50" s="97" t="s">
        <v>332</v>
      </c>
      <c r="U50" s="98" t="str">
        <f>C39</f>
        <v>ADIYAMAN TENİS DAĞCILIK S.K</v>
      </c>
      <c r="V50" s="99" t="str">
        <f>C40</f>
        <v>ADIYAMAN TENİS HENTBOL S.K</v>
      </c>
      <c r="W50" s="100">
        <f t="shared" si="38"/>
        <v>0</v>
      </c>
      <c r="X50" s="101">
        <f t="shared" si="39"/>
        <v>3</v>
      </c>
      <c r="Y50" s="327">
        <v>10</v>
      </c>
      <c r="Z50" s="296">
        <v>36</v>
      </c>
      <c r="AA50" s="296">
        <v>0</v>
      </c>
      <c r="AB50" s="296">
        <v>6</v>
      </c>
      <c r="AC50" s="296">
        <v>0</v>
      </c>
      <c r="AD50" s="296">
        <v>3</v>
      </c>
    </row>
    <row r="51" spans="2:36" s="117" customFormat="1" ht="15" thickBot="1">
      <c r="B51" s="105"/>
      <c r="C51" s="61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296"/>
      <c r="Z51" s="296"/>
      <c r="AA51" s="296"/>
      <c r="AB51" s="296"/>
      <c r="AC51" s="296"/>
      <c r="AD51" s="296"/>
    </row>
    <row r="52" spans="2:36" s="117" customFormat="1" ht="65.099999999999994" customHeight="1" thickTop="1">
      <c r="B52" s="184" t="s">
        <v>31</v>
      </c>
      <c r="C52" s="8" t="s">
        <v>65</v>
      </c>
      <c r="D52" s="9" t="s">
        <v>307</v>
      </c>
      <c r="E52" s="10" t="s">
        <v>308</v>
      </c>
      <c r="F52" s="11" t="s">
        <v>309</v>
      </c>
      <c r="G52" s="10" t="s">
        <v>308</v>
      </c>
      <c r="H52" s="11" t="s">
        <v>309</v>
      </c>
      <c r="I52" s="10" t="s">
        <v>308</v>
      </c>
      <c r="J52" s="11" t="s">
        <v>309</v>
      </c>
      <c r="K52" s="10" t="s">
        <v>308</v>
      </c>
      <c r="L52" s="11" t="s">
        <v>309</v>
      </c>
      <c r="M52" s="10" t="s">
        <v>308</v>
      </c>
      <c r="N52" s="11" t="s">
        <v>309</v>
      </c>
      <c r="O52" s="62" t="s">
        <v>310</v>
      </c>
      <c r="P52" s="12" t="s">
        <v>311</v>
      </c>
      <c r="Q52" s="10" t="s">
        <v>312</v>
      </c>
      <c r="R52" s="11" t="s">
        <v>313</v>
      </c>
      <c r="S52" s="13" t="s">
        <v>314</v>
      </c>
      <c r="T52" s="14" t="s">
        <v>315</v>
      </c>
      <c r="U52" s="464" t="s">
        <v>316</v>
      </c>
      <c r="V52" s="465"/>
      <c r="W52" s="466" t="s">
        <v>317</v>
      </c>
      <c r="X52" s="467"/>
      <c r="Y52" s="325" t="s">
        <v>333</v>
      </c>
      <c r="Z52" s="326" t="s">
        <v>333</v>
      </c>
      <c r="AA52" s="326" t="s">
        <v>334</v>
      </c>
      <c r="AB52" s="326" t="s">
        <v>334</v>
      </c>
      <c r="AC52" s="296"/>
      <c r="AD52" s="296"/>
    </row>
    <row r="53" spans="2:36" s="117" customFormat="1" ht="12.75" customHeight="1">
      <c r="B53" s="102">
        <v>1</v>
      </c>
      <c r="C53" s="16" t="s">
        <v>88</v>
      </c>
      <c r="D53" s="17">
        <f>SUM(AF53:AJ53)</f>
        <v>3</v>
      </c>
      <c r="E53" s="18">
        <f>AA53</f>
        <v>6</v>
      </c>
      <c r="F53" s="19">
        <f>AB53</f>
        <v>0</v>
      </c>
      <c r="G53" s="20">
        <f>AA55</f>
        <v>6</v>
      </c>
      <c r="H53" s="20">
        <f>AB55</f>
        <v>0</v>
      </c>
      <c r="I53" s="20">
        <f>AA57</f>
        <v>6</v>
      </c>
      <c r="J53" s="20">
        <f>AB57</f>
        <v>0</v>
      </c>
      <c r="K53" s="20"/>
      <c r="L53" s="20"/>
      <c r="M53" s="20"/>
      <c r="N53" s="20"/>
      <c r="O53" s="22">
        <f>E53+G53+I53-F53-H53-J53</f>
        <v>18</v>
      </c>
      <c r="P53" s="23"/>
      <c r="Q53" s="24">
        <f>Y53+Y55+Y57</f>
        <v>108</v>
      </c>
      <c r="R53" s="19">
        <f>Z53+Z55+Z57</f>
        <v>36</v>
      </c>
      <c r="S53" s="25">
        <f>Q53-R53</f>
        <v>72</v>
      </c>
      <c r="T53" s="63" t="s">
        <v>324</v>
      </c>
      <c r="U53" s="64" t="str">
        <f>C53</f>
        <v>AĞRI GENÇLİK SPOR KULÜBÜ</v>
      </c>
      <c r="V53" s="65" t="str">
        <f>C56</f>
        <v>AĞRI DAĞI TENİS KULÜBÜ</v>
      </c>
      <c r="W53" s="29">
        <f>AC53</f>
        <v>3</v>
      </c>
      <c r="X53" s="21">
        <f>AD53</f>
        <v>0</v>
      </c>
      <c r="Y53" s="327">
        <v>36</v>
      </c>
      <c r="Z53" s="296">
        <v>6</v>
      </c>
      <c r="AA53" s="296">
        <v>6</v>
      </c>
      <c r="AB53" s="296">
        <v>0</v>
      </c>
      <c r="AC53" s="296">
        <v>3</v>
      </c>
      <c r="AD53" s="296">
        <v>0</v>
      </c>
      <c r="AF53" s="117">
        <f>IF(E53&gt;F53,1,0)</f>
        <v>1</v>
      </c>
      <c r="AG53" s="117">
        <f>IF(G53&gt;H53,1,0)</f>
        <v>1</v>
      </c>
      <c r="AH53" s="117">
        <f>IF(I53&gt;J53,1,0)</f>
        <v>1</v>
      </c>
      <c r="AI53" s="117">
        <f>IF(K53&gt;L53,1,0)</f>
        <v>0</v>
      </c>
      <c r="AJ53" s="117">
        <f>IF(M53&gt;N53,1,0)</f>
        <v>0</v>
      </c>
    </row>
    <row r="54" spans="2:36" s="117" customFormat="1" ht="15">
      <c r="B54" s="102">
        <v>2</v>
      </c>
      <c r="C54" s="16" t="s">
        <v>360</v>
      </c>
      <c r="D54" s="17">
        <f t="shared" ref="D54:D56" si="40">SUM(AF54:AJ54)</f>
        <v>1</v>
      </c>
      <c r="E54" s="18">
        <f>AA54</f>
        <v>6</v>
      </c>
      <c r="F54" s="19">
        <f>AB54</f>
        <v>0</v>
      </c>
      <c r="G54" s="20">
        <f>AA56</f>
        <v>0</v>
      </c>
      <c r="H54" s="20">
        <f>AB56</f>
        <v>6</v>
      </c>
      <c r="I54" s="20">
        <f>AB57</f>
        <v>0</v>
      </c>
      <c r="J54" s="20">
        <f>AA57</f>
        <v>6</v>
      </c>
      <c r="K54" s="20"/>
      <c r="L54" s="20"/>
      <c r="M54" s="20"/>
      <c r="N54" s="20"/>
      <c r="O54" s="22">
        <f t="shared" ref="O54:O56" si="41">E54+G54+I54-F54-H54-J54</f>
        <v>-6</v>
      </c>
      <c r="P54" s="23"/>
      <c r="Q54" s="24">
        <f>Y54+Y56+Z57</f>
        <v>68</v>
      </c>
      <c r="R54" s="19">
        <f>Z54+Z56+Y57</f>
        <v>85</v>
      </c>
      <c r="S54" s="25">
        <f t="shared" ref="S54:S56" si="42">Q54-R54</f>
        <v>-17</v>
      </c>
      <c r="T54" s="63" t="s">
        <v>323</v>
      </c>
      <c r="U54" s="64" t="str">
        <f>C54</f>
        <v>AĞRI GENÇLİK HİZ. SPOR KULÜBÜ</v>
      </c>
      <c r="V54" s="65" t="str">
        <f>C55</f>
        <v>AĞRI TENİS VE YÜZME SPOR K.</v>
      </c>
      <c r="W54" s="29">
        <f t="shared" ref="W54:X58" si="43">AC54</f>
        <v>3</v>
      </c>
      <c r="X54" s="21">
        <f t="shared" si="43"/>
        <v>0</v>
      </c>
      <c r="Y54" s="327">
        <v>37</v>
      </c>
      <c r="Z54" s="296">
        <v>12</v>
      </c>
      <c r="AA54" s="296">
        <v>6</v>
      </c>
      <c r="AB54" s="296">
        <v>0</v>
      </c>
      <c r="AC54" s="296">
        <v>3</v>
      </c>
      <c r="AD54" s="296">
        <v>0</v>
      </c>
      <c r="AF54" s="117">
        <f t="shared" ref="AF54:AF56" si="44">IF(E54&gt;F54,1,0)</f>
        <v>1</v>
      </c>
      <c r="AG54" s="117">
        <f t="shared" ref="AG54:AG56" si="45">IF(G54&gt;H54,1,0)</f>
        <v>0</v>
      </c>
      <c r="AH54" s="117">
        <f t="shared" ref="AH54:AH56" si="46">IF(I54&gt;J54,1,0)</f>
        <v>0</v>
      </c>
      <c r="AI54" s="117">
        <f t="shared" ref="AI54:AI56" si="47">IF(K54&gt;L54,1,0)</f>
        <v>0</v>
      </c>
      <c r="AJ54" s="117">
        <f t="shared" ref="AJ54:AJ56" si="48">IF(M54&gt;N54,1,0)</f>
        <v>0</v>
      </c>
    </row>
    <row r="55" spans="2:36" s="117" customFormat="1" ht="15">
      <c r="B55" s="102">
        <v>3</v>
      </c>
      <c r="C55" s="16" t="s">
        <v>99</v>
      </c>
      <c r="D55" s="17">
        <f t="shared" si="40"/>
        <v>1</v>
      </c>
      <c r="E55" s="18">
        <f>AB54</f>
        <v>0</v>
      </c>
      <c r="F55" s="19">
        <f>AA54</f>
        <v>6</v>
      </c>
      <c r="G55" s="20">
        <f>AB55</f>
        <v>0</v>
      </c>
      <c r="H55" s="20">
        <f>AA55</f>
        <v>6</v>
      </c>
      <c r="I55" s="20">
        <f>AA58</f>
        <v>4</v>
      </c>
      <c r="J55" s="20">
        <f>AB58</f>
        <v>2</v>
      </c>
      <c r="K55" s="20"/>
      <c r="L55" s="20"/>
      <c r="M55" s="20"/>
      <c r="N55" s="20"/>
      <c r="O55" s="22">
        <f t="shared" si="41"/>
        <v>-10</v>
      </c>
      <c r="P55" s="23"/>
      <c r="Q55" s="24">
        <f>Z54+Z55+Y58</f>
        <v>57</v>
      </c>
      <c r="R55" s="19">
        <f>Y54+Y55+Z58</f>
        <v>102</v>
      </c>
      <c r="S55" s="25">
        <f t="shared" si="42"/>
        <v>-45</v>
      </c>
      <c r="T55" s="63" t="s">
        <v>327</v>
      </c>
      <c r="U55" s="64" t="str">
        <f>C53</f>
        <v>AĞRI GENÇLİK SPOR KULÜBÜ</v>
      </c>
      <c r="V55" s="65" t="str">
        <f>C55</f>
        <v>AĞRI TENİS VE YÜZME SPOR K.</v>
      </c>
      <c r="W55" s="29">
        <f t="shared" si="43"/>
        <v>3</v>
      </c>
      <c r="X55" s="21">
        <f t="shared" si="43"/>
        <v>0</v>
      </c>
      <c r="Y55" s="327">
        <v>36</v>
      </c>
      <c r="Z55" s="296">
        <v>17</v>
      </c>
      <c r="AA55" s="296">
        <v>6</v>
      </c>
      <c r="AB55" s="296">
        <v>0</v>
      </c>
      <c r="AC55" s="296">
        <v>3</v>
      </c>
      <c r="AD55" s="296">
        <v>0</v>
      </c>
      <c r="AF55" s="117">
        <f t="shared" si="44"/>
        <v>0</v>
      </c>
      <c r="AG55" s="117">
        <f t="shared" si="45"/>
        <v>0</v>
      </c>
      <c r="AH55" s="117">
        <f t="shared" si="46"/>
        <v>1</v>
      </c>
      <c r="AI55" s="117">
        <f t="shared" si="47"/>
        <v>0</v>
      </c>
      <c r="AJ55" s="117">
        <f t="shared" si="48"/>
        <v>0</v>
      </c>
    </row>
    <row r="56" spans="2:36" s="117" customFormat="1" ht="15">
      <c r="B56" s="102">
        <v>4</v>
      </c>
      <c r="C56" s="16" t="s">
        <v>1</v>
      </c>
      <c r="D56" s="17">
        <f t="shared" si="40"/>
        <v>1</v>
      </c>
      <c r="E56" s="18">
        <f>AB53</f>
        <v>0</v>
      </c>
      <c r="F56" s="19">
        <f>AA53</f>
        <v>6</v>
      </c>
      <c r="G56" s="20">
        <f>AB56</f>
        <v>6</v>
      </c>
      <c r="H56" s="20">
        <f>AA56</f>
        <v>0</v>
      </c>
      <c r="I56" s="20">
        <f>AB58</f>
        <v>2</v>
      </c>
      <c r="J56" s="20">
        <f>AA58</f>
        <v>4</v>
      </c>
      <c r="K56" s="20"/>
      <c r="L56" s="20"/>
      <c r="M56" s="20"/>
      <c r="N56" s="20"/>
      <c r="O56" s="22">
        <f t="shared" si="41"/>
        <v>-2</v>
      </c>
      <c r="P56" s="23"/>
      <c r="Q56" s="24">
        <f>Z53+Z56+Z58</f>
        <v>72</v>
      </c>
      <c r="R56" s="19">
        <f>Y53+Y56+Y58</f>
        <v>82</v>
      </c>
      <c r="S56" s="25">
        <f t="shared" si="42"/>
        <v>-10</v>
      </c>
      <c r="T56" s="63" t="s">
        <v>335</v>
      </c>
      <c r="U56" s="64" t="str">
        <f>C54</f>
        <v>AĞRI GENÇLİK HİZ. SPOR KULÜBÜ</v>
      </c>
      <c r="V56" s="65" t="str">
        <f>C56</f>
        <v>AĞRI DAĞI TENİS KULÜBÜ</v>
      </c>
      <c r="W56" s="29">
        <f t="shared" si="43"/>
        <v>0</v>
      </c>
      <c r="X56" s="21">
        <f t="shared" si="43"/>
        <v>3</v>
      </c>
      <c r="Y56" s="327">
        <v>18</v>
      </c>
      <c r="Z56" s="296">
        <v>37</v>
      </c>
      <c r="AA56" s="296">
        <v>0</v>
      </c>
      <c r="AB56" s="296">
        <v>6</v>
      </c>
      <c r="AC56" s="296">
        <v>0</v>
      </c>
      <c r="AD56" s="296">
        <v>3</v>
      </c>
      <c r="AF56" s="117">
        <f t="shared" si="44"/>
        <v>0</v>
      </c>
      <c r="AG56" s="117">
        <f t="shared" si="45"/>
        <v>1</v>
      </c>
      <c r="AH56" s="117">
        <f t="shared" si="46"/>
        <v>0</v>
      </c>
      <c r="AI56" s="117">
        <f t="shared" si="47"/>
        <v>0</v>
      </c>
      <c r="AJ56" s="117">
        <f t="shared" si="48"/>
        <v>0</v>
      </c>
    </row>
    <row r="57" spans="2:36" s="117" customFormat="1" ht="15">
      <c r="B57" s="102"/>
      <c r="C57" s="16"/>
      <c r="D57" s="17"/>
      <c r="E57" s="18"/>
      <c r="F57" s="19"/>
      <c r="G57" s="20"/>
      <c r="H57" s="20"/>
      <c r="I57" s="20"/>
      <c r="J57" s="20"/>
      <c r="K57" s="20"/>
      <c r="L57" s="20"/>
      <c r="M57" s="20"/>
      <c r="N57" s="20"/>
      <c r="O57" s="22"/>
      <c r="P57" s="32"/>
      <c r="Q57" s="24"/>
      <c r="R57" s="19"/>
      <c r="S57" s="25"/>
      <c r="T57" s="63" t="s">
        <v>330</v>
      </c>
      <c r="U57" s="64" t="str">
        <f>C53</f>
        <v>AĞRI GENÇLİK SPOR KULÜBÜ</v>
      </c>
      <c r="V57" s="65" t="str">
        <f>C54</f>
        <v>AĞRI GENÇLİK HİZ. SPOR KULÜBÜ</v>
      </c>
      <c r="W57" s="29">
        <f t="shared" si="43"/>
        <v>3</v>
      </c>
      <c r="X57" s="21">
        <f t="shared" si="43"/>
        <v>0</v>
      </c>
      <c r="Y57" s="327">
        <v>36</v>
      </c>
      <c r="Z57" s="296">
        <v>13</v>
      </c>
      <c r="AA57" s="296">
        <v>6</v>
      </c>
      <c r="AB57" s="296">
        <v>0</v>
      </c>
      <c r="AC57" s="296">
        <v>3</v>
      </c>
      <c r="AD57" s="296">
        <v>0</v>
      </c>
    </row>
    <row r="58" spans="2:36" s="117" customFormat="1" ht="15.75" thickBot="1">
      <c r="B58" s="106"/>
      <c r="C58" s="66"/>
      <c r="D58" s="67"/>
      <c r="E58" s="68"/>
      <c r="F58" s="69"/>
      <c r="G58" s="70"/>
      <c r="H58" s="70"/>
      <c r="I58" s="70"/>
      <c r="J58" s="70"/>
      <c r="K58" s="70"/>
      <c r="L58" s="70"/>
      <c r="M58" s="70"/>
      <c r="N58" s="70"/>
      <c r="O58" s="71"/>
      <c r="P58" s="72"/>
      <c r="Q58" s="73"/>
      <c r="R58" s="69"/>
      <c r="S58" s="74"/>
      <c r="T58" s="75" t="s">
        <v>320</v>
      </c>
      <c r="U58" s="76" t="str">
        <f>C55</f>
        <v>AĞRI TENİS VE YÜZME SPOR K.</v>
      </c>
      <c r="V58" s="77" t="str">
        <f>C56</f>
        <v>AĞRI DAĞI TENİS KULÜBÜ</v>
      </c>
      <c r="W58" s="59">
        <f t="shared" si="43"/>
        <v>2</v>
      </c>
      <c r="X58" s="60">
        <f t="shared" si="43"/>
        <v>1</v>
      </c>
      <c r="Y58" s="327">
        <v>28</v>
      </c>
      <c r="Z58" s="296">
        <v>29</v>
      </c>
      <c r="AA58" s="296">
        <v>4</v>
      </c>
      <c r="AB58" s="296">
        <v>2</v>
      </c>
      <c r="AC58" s="296">
        <v>2</v>
      </c>
      <c r="AD58" s="296">
        <v>1</v>
      </c>
    </row>
    <row r="59" spans="2:36" s="117" customFormat="1" ht="15" thickBot="1">
      <c r="B59" s="105"/>
      <c r="C59" s="61"/>
      <c r="D59" s="15"/>
      <c r="E59" s="15">
        <f>E56+E55+E54+E53+G56+G55+G54+G53+I56+I55+I54+I53</f>
        <v>36</v>
      </c>
      <c r="F59" s="15"/>
      <c r="G59" s="15"/>
      <c r="H59" s="15">
        <f>F56+F55+F54+F53+H56+H55+H54+H53+J56+J55+J54+J53</f>
        <v>36</v>
      </c>
      <c r="I59" s="15"/>
      <c r="J59" s="15"/>
      <c r="K59" s="15"/>
      <c r="L59" s="15"/>
      <c r="M59" s="15"/>
      <c r="N59" s="15"/>
      <c r="O59" s="15">
        <f>O53+O54+O55+O56</f>
        <v>0</v>
      </c>
      <c r="P59" s="15"/>
      <c r="Q59" s="15">
        <f>Q53+Q54+Q55+Q56</f>
        <v>305</v>
      </c>
      <c r="R59" s="15">
        <f>R53+R54+R55+R56</f>
        <v>305</v>
      </c>
      <c r="S59" s="15">
        <f>S56+S55+S54+S53</f>
        <v>0</v>
      </c>
      <c r="T59" s="15"/>
      <c r="U59" s="15"/>
      <c r="V59" s="15"/>
      <c r="W59" s="15"/>
      <c r="X59" s="15"/>
      <c r="Y59" s="296"/>
      <c r="Z59" s="296"/>
      <c r="AA59" s="296"/>
      <c r="AB59" s="296"/>
      <c r="AC59" s="296"/>
      <c r="AD59" s="296"/>
    </row>
    <row r="60" spans="2:36" s="117" customFormat="1" ht="63" customHeight="1" thickTop="1" thickBot="1">
      <c r="B60" s="184" t="s">
        <v>36</v>
      </c>
      <c r="C60" s="8" t="s">
        <v>337</v>
      </c>
      <c r="D60" s="9" t="s">
        <v>307</v>
      </c>
      <c r="E60" s="10" t="s">
        <v>308</v>
      </c>
      <c r="F60" s="11" t="s">
        <v>309</v>
      </c>
      <c r="G60" s="10" t="s">
        <v>308</v>
      </c>
      <c r="H60" s="11" t="s">
        <v>309</v>
      </c>
      <c r="I60" s="10" t="s">
        <v>308</v>
      </c>
      <c r="J60" s="11" t="s">
        <v>309</v>
      </c>
      <c r="K60" s="10" t="s">
        <v>308</v>
      </c>
      <c r="L60" s="11" t="s">
        <v>309</v>
      </c>
      <c r="M60" s="10" t="s">
        <v>308</v>
      </c>
      <c r="N60" s="11" t="s">
        <v>309</v>
      </c>
      <c r="O60" s="62" t="s">
        <v>310</v>
      </c>
      <c r="P60" s="12" t="s">
        <v>311</v>
      </c>
      <c r="Q60" s="10" t="s">
        <v>312</v>
      </c>
      <c r="R60" s="11" t="s">
        <v>313</v>
      </c>
      <c r="S60" s="13" t="s">
        <v>314</v>
      </c>
      <c r="T60" s="14" t="s">
        <v>315</v>
      </c>
      <c r="U60" s="464" t="s">
        <v>316</v>
      </c>
      <c r="V60" s="465"/>
      <c r="W60" s="466" t="s">
        <v>317</v>
      </c>
      <c r="X60" s="467"/>
      <c r="Y60" s="325" t="s">
        <v>333</v>
      </c>
      <c r="Z60" s="326" t="s">
        <v>333</v>
      </c>
      <c r="AA60" s="326" t="s">
        <v>334</v>
      </c>
      <c r="AB60" s="326" t="s">
        <v>334</v>
      </c>
      <c r="AC60" s="296"/>
      <c r="AD60" s="296"/>
    </row>
    <row r="61" spans="2:36" s="117" customFormat="1" ht="12.75" customHeight="1">
      <c r="B61" s="102">
        <v>1</v>
      </c>
      <c r="C61" s="180" t="s">
        <v>355</v>
      </c>
      <c r="D61" s="17">
        <f>SUM(AF61:AJ61)</f>
        <v>3</v>
      </c>
      <c r="E61" s="18">
        <f>AA61</f>
        <v>6</v>
      </c>
      <c r="F61" s="19">
        <f>AB61</f>
        <v>0</v>
      </c>
      <c r="G61" s="20">
        <f>AA63</f>
        <v>6</v>
      </c>
      <c r="H61" s="20">
        <f>AB63</f>
        <v>0</v>
      </c>
      <c r="I61" s="20">
        <f>AA65</f>
        <v>6</v>
      </c>
      <c r="J61" s="20">
        <f>AB65</f>
        <v>0</v>
      </c>
      <c r="K61" s="20"/>
      <c r="L61" s="20"/>
      <c r="M61" s="20"/>
      <c r="N61" s="20"/>
      <c r="O61" s="22">
        <f>E61+G61+I61-F61-H61-J61</f>
        <v>18</v>
      </c>
      <c r="P61" s="23"/>
      <c r="Q61" s="24">
        <f>Y61+Y63+Y65</f>
        <v>108</v>
      </c>
      <c r="R61" s="19">
        <f>Z61+Z63+Z65</f>
        <v>20</v>
      </c>
      <c r="S61" s="25">
        <f>Q61-R61</f>
        <v>88</v>
      </c>
      <c r="T61" s="63" t="s">
        <v>324</v>
      </c>
      <c r="U61" s="64" t="str">
        <f>C61</f>
        <v>1955 BATMAN BELEDİYE SPOR K.</v>
      </c>
      <c r="V61" s="65" t="str">
        <f>C64</f>
        <v>AİLE SOSYAL POLİTİKALAR SPOR KULÜBÜ</v>
      </c>
      <c r="W61" s="29">
        <f>AC61</f>
        <v>3</v>
      </c>
      <c r="X61" s="21">
        <f>AD61</f>
        <v>0</v>
      </c>
      <c r="Y61" s="327">
        <v>36</v>
      </c>
      <c r="Z61" s="296">
        <v>4</v>
      </c>
      <c r="AA61" s="296">
        <v>6</v>
      </c>
      <c r="AB61" s="296">
        <v>0</v>
      </c>
      <c r="AC61" s="296">
        <v>3</v>
      </c>
      <c r="AD61" s="296">
        <v>0</v>
      </c>
      <c r="AF61" s="117">
        <f>IF(E61&gt;F61,1,0)</f>
        <v>1</v>
      </c>
      <c r="AG61" s="117">
        <f>IF(G61&gt;H61,1,0)</f>
        <v>1</v>
      </c>
      <c r="AH61" s="117">
        <f>IF(I61&gt;J61,1,0)</f>
        <v>1</v>
      </c>
      <c r="AI61" s="117">
        <f>IF(K61&gt;L61,1,0)</f>
        <v>0</v>
      </c>
      <c r="AJ61" s="117">
        <f>IF(M61&gt;N61,1,0)</f>
        <v>0</v>
      </c>
    </row>
    <row r="62" spans="2:36" s="117" customFormat="1" ht="15">
      <c r="B62" s="102">
        <v>2</v>
      </c>
      <c r="C62" s="181" t="s">
        <v>358</v>
      </c>
      <c r="D62" s="17">
        <f t="shared" ref="D62:D64" si="49">SUM(AF62:AJ62)</f>
        <v>0</v>
      </c>
      <c r="E62" s="18">
        <f>AA62</f>
        <v>0</v>
      </c>
      <c r="F62" s="19">
        <f>AB62</f>
        <v>6</v>
      </c>
      <c r="G62" s="20">
        <f>AA64</f>
        <v>0</v>
      </c>
      <c r="H62" s="20">
        <f>AB64</f>
        <v>6</v>
      </c>
      <c r="I62" s="20">
        <f>AB65</f>
        <v>0</v>
      </c>
      <c r="J62" s="20">
        <f>AA65</f>
        <v>6</v>
      </c>
      <c r="K62" s="20"/>
      <c r="L62" s="20"/>
      <c r="M62" s="20"/>
      <c r="N62" s="20"/>
      <c r="O62" s="22">
        <f t="shared" ref="O62:O64" si="50">E62+G62+I62-F62-H62-J62</f>
        <v>-18</v>
      </c>
      <c r="P62" s="23"/>
      <c r="Q62" s="24">
        <f>Y62+Y64+Z65</f>
        <v>27</v>
      </c>
      <c r="R62" s="19">
        <f>Z62+Z64+Y65</f>
        <v>108</v>
      </c>
      <c r="S62" s="25">
        <f t="shared" ref="S62:S64" si="51">Q62-R62</f>
        <v>-81</v>
      </c>
      <c r="T62" s="63" t="s">
        <v>323</v>
      </c>
      <c r="U62" s="64" t="str">
        <f>C62</f>
        <v>BATMAN BAŞAKŞEHİR SPOR KULÜBÜ</v>
      </c>
      <c r="V62" s="65" t="str">
        <f>C63</f>
        <v>BATMAN GÜLTEPE SPOR KULÜBÜ</v>
      </c>
      <c r="W62" s="29">
        <f t="shared" ref="W62:X66" si="52">AC62</f>
        <v>0</v>
      </c>
      <c r="X62" s="21">
        <f t="shared" si="52"/>
        <v>3</v>
      </c>
      <c r="Y62" s="327">
        <v>8</v>
      </c>
      <c r="Z62" s="296">
        <v>36</v>
      </c>
      <c r="AA62" s="296">
        <v>0</v>
      </c>
      <c r="AB62" s="296">
        <v>6</v>
      </c>
      <c r="AC62" s="296">
        <v>0</v>
      </c>
      <c r="AD62" s="296">
        <v>3</v>
      </c>
      <c r="AF62" s="117">
        <f t="shared" ref="AF62:AF64" si="53">IF(E62&gt;F62,1,0)</f>
        <v>0</v>
      </c>
      <c r="AG62" s="117">
        <f t="shared" ref="AG62:AG64" si="54">IF(G62&gt;H62,1,0)</f>
        <v>0</v>
      </c>
      <c r="AH62" s="117">
        <f t="shared" ref="AH62:AH64" si="55">IF(I62&gt;J62,1,0)</f>
        <v>0</v>
      </c>
      <c r="AI62" s="117">
        <f t="shared" ref="AI62:AI64" si="56">IF(K62&gt;L62,1,0)</f>
        <v>0</v>
      </c>
      <c r="AJ62" s="117">
        <f t="shared" ref="AJ62:AJ64" si="57">IF(M62&gt;N62,1,0)</f>
        <v>0</v>
      </c>
    </row>
    <row r="63" spans="2:36" s="117" customFormat="1" ht="15">
      <c r="B63" s="102">
        <v>3</v>
      </c>
      <c r="C63" s="181" t="s">
        <v>73</v>
      </c>
      <c r="D63" s="17">
        <f t="shared" si="49"/>
        <v>2</v>
      </c>
      <c r="E63" s="18">
        <f>AB62</f>
        <v>6</v>
      </c>
      <c r="F63" s="19">
        <f>AA62</f>
        <v>0</v>
      </c>
      <c r="G63" s="20">
        <f>AB63</f>
        <v>0</v>
      </c>
      <c r="H63" s="20">
        <f>AA63</f>
        <v>6</v>
      </c>
      <c r="I63" s="20">
        <f>AA66</f>
        <v>6</v>
      </c>
      <c r="J63" s="20">
        <f>AB66</f>
        <v>0</v>
      </c>
      <c r="K63" s="20"/>
      <c r="L63" s="20"/>
      <c r="M63" s="20"/>
      <c r="N63" s="20"/>
      <c r="O63" s="22">
        <f t="shared" si="50"/>
        <v>6</v>
      </c>
      <c r="P63" s="23"/>
      <c r="Q63" s="24">
        <f>Z62+Z63+Y66</f>
        <v>82</v>
      </c>
      <c r="R63" s="19">
        <f>Y62+Y63+Z66</f>
        <v>58</v>
      </c>
      <c r="S63" s="25">
        <f t="shared" si="51"/>
        <v>24</v>
      </c>
      <c r="T63" s="63" t="s">
        <v>327</v>
      </c>
      <c r="U63" s="64" t="str">
        <f>C61</f>
        <v>1955 BATMAN BELEDİYE SPOR K.</v>
      </c>
      <c r="V63" s="65" t="str">
        <f>C63</f>
        <v>BATMAN GÜLTEPE SPOR KULÜBÜ</v>
      </c>
      <c r="W63" s="29">
        <f t="shared" si="52"/>
        <v>3</v>
      </c>
      <c r="X63" s="21">
        <f t="shared" si="52"/>
        <v>0</v>
      </c>
      <c r="Y63" s="327">
        <v>36</v>
      </c>
      <c r="Z63" s="296">
        <v>10</v>
      </c>
      <c r="AA63" s="296">
        <v>6</v>
      </c>
      <c r="AB63" s="296">
        <v>0</v>
      </c>
      <c r="AC63" s="296">
        <v>3</v>
      </c>
      <c r="AD63" s="296">
        <v>0</v>
      </c>
      <c r="AF63" s="117">
        <f t="shared" si="53"/>
        <v>1</v>
      </c>
      <c r="AG63" s="117">
        <f t="shared" si="54"/>
        <v>0</v>
      </c>
      <c r="AH63" s="117">
        <f t="shared" si="55"/>
        <v>1</v>
      </c>
      <c r="AI63" s="117">
        <f t="shared" si="56"/>
        <v>0</v>
      </c>
      <c r="AJ63" s="117">
        <f t="shared" si="57"/>
        <v>0</v>
      </c>
    </row>
    <row r="64" spans="2:36" s="117" customFormat="1" ht="15.75" thickBot="1">
      <c r="B64" s="102">
        <v>4</v>
      </c>
      <c r="C64" s="182" t="s">
        <v>356</v>
      </c>
      <c r="D64" s="17">
        <f t="shared" si="49"/>
        <v>1</v>
      </c>
      <c r="E64" s="18">
        <f>AB61</f>
        <v>0</v>
      </c>
      <c r="F64" s="19">
        <f>AA61</f>
        <v>6</v>
      </c>
      <c r="G64" s="20">
        <f>AB64</f>
        <v>6</v>
      </c>
      <c r="H64" s="20">
        <f>AA64</f>
        <v>0</v>
      </c>
      <c r="I64" s="20">
        <f>AB66</f>
        <v>0</v>
      </c>
      <c r="J64" s="20">
        <f>AA66</f>
        <v>6</v>
      </c>
      <c r="K64" s="20"/>
      <c r="L64" s="20"/>
      <c r="M64" s="20"/>
      <c r="N64" s="20"/>
      <c r="O64" s="22">
        <f t="shared" si="50"/>
        <v>-6</v>
      </c>
      <c r="P64" s="23"/>
      <c r="Q64" s="24">
        <f>Z61+Z64+Z66</f>
        <v>54</v>
      </c>
      <c r="R64" s="19">
        <f>Y61+Y64+Y66</f>
        <v>85</v>
      </c>
      <c r="S64" s="25">
        <f t="shared" si="51"/>
        <v>-31</v>
      </c>
      <c r="T64" s="63" t="s">
        <v>335</v>
      </c>
      <c r="U64" s="64" t="str">
        <f>C62</f>
        <v>BATMAN BAŞAKŞEHİR SPOR KULÜBÜ</v>
      </c>
      <c r="V64" s="65" t="str">
        <f>C64</f>
        <v>AİLE SOSYAL POLİTİKALAR SPOR KULÜBÜ</v>
      </c>
      <c r="W64" s="29">
        <f t="shared" si="52"/>
        <v>0</v>
      </c>
      <c r="X64" s="21">
        <f t="shared" si="52"/>
        <v>3</v>
      </c>
      <c r="Y64" s="327">
        <v>13</v>
      </c>
      <c r="Z64" s="296">
        <v>36</v>
      </c>
      <c r="AA64" s="296">
        <v>0</v>
      </c>
      <c r="AB64" s="296">
        <v>6</v>
      </c>
      <c r="AC64" s="296">
        <v>0</v>
      </c>
      <c r="AD64" s="296">
        <v>3</v>
      </c>
      <c r="AF64" s="117">
        <f t="shared" si="53"/>
        <v>0</v>
      </c>
      <c r="AG64" s="117">
        <f t="shared" si="54"/>
        <v>1</v>
      </c>
      <c r="AH64" s="117">
        <f t="shared" si="55"/>
        <v>0</v>
      </c>
      <c r="AI64" s="117">
        <f t="shared" si="56"/>
        <v>0</v>
      </c>
      <c r="AJ64" s="117">
        <f t="shared" si="57"/>
        <v>0</v>
      </c>
    </row>
    <row r="65" spans="2:36" s="117" customFormat="1" ht="15">
      <c r="B65" s="102"/>
      <c r="C65" s="16"/>
      <c r="D65" s="17"/>
      <c r="E65" s="18"/>
      <c r="F65" s="19"/>
      <c r="G65" s="20"/>
      <c r="H65" s="20"/>
      <c r="I65" s="20"/>
      <c r="J65" s="20"/>
      <c r="K65" s="20"/>
      <c r="L65" s="20"/>
      <c r="M65" s="20"/>
      <c r="N65" s="20"/>
      <c r="O65" s="22"/>
      <c r="P65" s="32"/>
      <c r="Q65" s="24"/>
      <c r="R65" s="19"/>
      <c r="S65" s="25"/>
      <c r="T65" s="63" t="s">
        <v>330</v>
      </c>
      <c r="U65" s="64" t="str">
        <f>C61</f>
        <v>1955 BATMAN BELEDİYE SPOR K.</v>
      </c>
      <c r="V65" s="65" t="str">
        <f>C62</f>
        <v>BATMAN BAŞAKŞEHİR SPOR KULÜBÜ</v>
      </c>
      <c r="W65" s="29">
        <f t="shared" si="52"/>
        <v>3</v>
      </c>
      <c r="X65" s="21">
        <f t="shared" si="52"/>
        <v>0</v>
      </c>
      <c r="Y65" s="327">
        <v>36</v>
      </c>
      <c r="Z65" s="296">
        <v>6</v>
      </c>
      <c r="AA65" s="296">
        <v>6</v>
      </c>
      <c r="AB65" s="296">
        <v>0</v>
      </c>
      <c r="AC65" s="296">
        <v>3</v>
      </c>
      <c r="AD65" s="296">
        <v>0</v>
      </c>
    </row>
    <row r="66" spans="2:36" s="117" customFormat="1" ht="15.75" thickBot="1">
      <c r="B66" s="106"/>
      <c r="C66" s="66"/>
      <c r="D66" s="67"/>
      <c r="E66" s="68"/>
      <c r="F66" s="69"/>
      <c r="G66" s="70"/>
      <c r="H66" s="70"/>
      <c r="I66" s="70"/>
      <c r="J66" s="70"/>
      <c r="K66" s="70"/>
      <c r="L66" s="70"/>
      <c r="M66" s="70"/>
      <c r="N66" s="70"/>
      <c r="O66" s="71"/>
      <c r="P66" s="72"/>
      <c r="Q66" s="73"/>
      <c r="R66" s="69"/>
      <c r="S66" s="74"/>
      <c r="T66" s="75" t="s">
        <v>320</v>
      </c>
      <c r="U66" s="76" t="str">
        <f>C63</f>
        <v>BATMAN GÜLTEPE SPOR KULÜBÜ</v>
      </c>
      <c r="V66" s="77" t="str">
        <f>C64</f>
        <v>AİLE SOSYAL POLİTİKALAR SPOR KULÜBÜ</v>
      </c>
      <c r="W66" s="59">
        <f t="shared" si="52"/>
        <v>3</v>
      </c>
      <c r="X66" s="60">
        <f t="shared" si="52"/>
        <v>0</v>
      </c>
      <c r="Y66" s="327">
        <v>36</v>
      </c>
      <c r="Z66" s="296">
        <v>14</v>
      </c>
      <c r="AA66" s="296">
        <v>6</v>
      </c>
      <c r="AB66" s="296">
        <v>0</v>
      </c>
      <c r="AC66" s="296">
        <v>3</v>
      </c>
      <c r="AD66" s="296">
        <v>0</v>
      </c>
    </row>
    <row r="67" spans="2:36" s="117" customFormat="1">
      <c r="B67" s="105"/>
      <c r="C67" s="61"/>
      <c r="D67" s="15"/>
      <c r="E67" s="15">
        <f>E64+E63+E62+E61+G64+G63+G62+G61+I64+I63+I62+I61</f>
        <v>36</v>
      </c>
      <c r="F67" s="15"/>
      <c r="G67" s="15"/>
      <c r="H67" s="15">
        <f>F64+F63+F62+F61+H64+H63+H62+H61+J64+J63+J62+J61</f>
        <v>36</v>
      </c>
      <c r="I67" s="15"/>
      <c r="J67" s="15"/>
      <c r="K67" s="15"/>
      <c r="L67" s="15"/>
      <c r="M67" s="15"/>
      <c r="N67" s="15"/>
      <c r="O67" s="15">
        <f>O61+O62+O63+O64</f>
        <v>0</v>
      </c>
      <c r="P67" s="15"/>
      <c r="Q67" s="15">
        <f>Q61+Q62+Q63+Q64</f>
        <v>271</v>
      </c>
      <c r="R67" s="15">
        <f>R61+R62+R63+R64</f>
        <v>271</v>
      </c>
      <c r="S67" s="15">
        <f>S64+S63+S62+S61</f>
        <v>0</v>
      </c>
      <c r="T67" s="15"/>
      <c r="U67" s="15"/>
      <c r="V67" s="15"/>
      <c r="W67" s="15"/>
      <c r="X67" s="15"/>
      <c r="Y67" s="296"/>
      <c r="Z67" s="296"/>
      <c r="AA67" s="296"/>
      <c r="AB67" s="296"/>
      <c r="AC67" s="296"/>
      <c r="AD67" s="296"/>
    </row>
    <row r="68" spans="2:36" s="117" customFormat="1" ht="15" thickBot="1">
      <c r="B68" s="105"/>
      <c r="C68" s="6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327"/>
      <c r="Z68" s="296"/>
      <c r="AA68" s="296"/>
      <c r="AB68" s="296"/>
      <c r="AC68" s="296"/>
      <c r="AD68" s="296"/>
    </row>
    <row r="69" spans="2:36" s="117" customFormat="1" ht="63" customHeight="1" thickTop="1">
      <c r="B69" s="184" t="s">
        <v>36</v>
      </c>
      <c r="C69" s="8" t="s">
        <v>990</v>
      </c>
      <c r="D69" s="9" t="s">
        <v>307</v>
      </c>
      <c r="E69" s="10" t="s">
        <v>308</v>
      </c>
      <c r="F69" s="11" t="s">
        <v>309</v>
      </c>
      <c r="G69" s="10" t="s">
        <v>308</v>
      </c>
      <c r="H69" s="11" t="s">
        <v>309</v>
      </c>
      <c r="I69" s="10" t="s">
        <v>308</v>
      </c>
      <c r="J69" s="11" t="s">
        <v>309</v>
      </c>
      <c r="K69" s="10" t="s">
        <v>308</v>
      </c>
      <c r="L69" s="11" t="s">
        <v>309</v>
      </c>
      <c r="M69" s="10" t="s">
        <v>308</v>
      </c>
      <c r="N69" s="11" t="s">
        <v>309</v>
      </c>
      <c r="O69" s="62" t="s">
        <v>310</v>
      </c>
      <c r="P69" s="12" t="s">
        <v>311</v>
      </c>
      <c r="Q69" s="10" t="s">
        <v>312</v>
      </c>
      <c r="R69" s="11" t="s">
        <v>313</v>
      </c>
      <c r="S69" s="13" t="s">
        <v>314</v>
      </c>
      <c r="T69" s="14" t="s">
        <v>315</v>
      </c>
      <c r="U69" s="464" t="s">
        <v>316</v>
      </c>
      <c r="V69" s="465"/>
      <c r="W69" s="466" t="s">
        <v>317</v>
      </c>
      <c r="X69" s="467"/>
      <c r="Y69" s="325" t="s">
        <v>333</v>
      </c>
      <c r="Z69" s="326" t="s">
        <v>333</v>
      </c>
      <c r="AA69" s="326" t="s">
        <v>334</v>
      </c>
      <c r="AB69" s="326" t="s">
        <v>334</v>
      </c>
      <c r="AC69" s="296"/>
      <c r="AD69" s="296"/>
    </row>
    <row r="70" spans="2:36" s="117" customFormat="1" ht="12.75" customHeight="1">
      <c r="B70" s="102">
        <v>1</v>
      </c>
      <c r="C70" s="16" t="s">
        <v>6</v>
      </c>
      <c r="D70" s="17">
        <f>SUM(AF70:AJ70)</f>
        <v>3</v>
      </c>
      <c r="E70" s="18">
        <f>AA70</f>
        <v>6</v>
      </c>
      <c r="F70" s="19">
        <f>AB70</f>
        <v>0</v>
      </c>
      <c r="G70" s="20">
        <f>AA72</f>
        <v>6</v>
      </c>
      <c r="H70" s="20">
        <f>AB72</f>
        <v>0</v>
      </c>
      <c r="I70" s="20">
        <f>AA74</f>
        <v>6</v>
      </c>
      <c r="J70" s="20">
        <f>AB74</f>
        <v>0</v>
      </c>
      <c r="K70" s="20"/>
      <c r="L70" s="20"/>
      <c r="M70" s="20"/>
      <c r="N70" s="20"/>
      <c r="O70" s="22">
        <f>E70+G70+I70-F70-H70-J70</f>
        <v>18</v>
      </c>
      <c r="P70" s="23"/>
      <c r="Q70" s="24">
        <f>Y70+Y72+Y74</f>
        <v>108</v>
      </c>
      <c r="R70" s="19">
        <f>Z70+Z72+Z74</f>
        <v>25</v>
      </c>
      <c r="S70" s="25">
        <f>Q70-R70</f>
        <v>83</v>
      </c>
      <c r="T70" s="63" t="s">
        <v>324</v>
      </c>
      <c r="U70" s="64" t="str">
        <f>C70</f>
        <v>BATMAN PETROL SPOR KULÜBÜ</v>
      </c>
      <c r="V70" s="65" t="str">
        <f>C73</f>
        <v>BATMAN YURDUM SPOR KULÜBÜ</v>
      </c>
      <c r="W70" s="29">
        <f>AC70</f>
        <v>3</v>
      </c>
      <c r="X70" s="21">
        <f>AD70</f>
        <v>0</v>
      </c>
      <c r="Y70" s="327">
        <v>36</v>
      </c>
      <c r="Z70" s="296">
        <v>7</v>
      </c>
      <c r="AA70" s="296">
        <v>6</v>
      </c>
      <c r="AB70" s="296">
        <v>0</v>
      </c>
      <c r="AC70" s="296">
        <v>3</v>
      </c>
      <c r="AD70" s="296">
        <v>0</v>
      </c>
      <c r="AF70" s="117">
        <f>IF(E70&gt;F70,1,0)</f>
        <v>1</v>
      </c>
      <c r="AG70" s="117">
        <f>IF(G70&gt;H70,1,0)</f>
        <v>1</v>
      </c>
      <c r="AH70" s="117">
        <f>IF(I70&gt;J70,1,0)</f>
        <v>1</v>
      </c>
      <c r="AI70" s="117">
        <f>IF(K70&gt;L70,1,0)</f>
        <v>0</v>
      </c>
      <c r="AJ70" s="117">
        <f>IF(M70&gt;N70,1,0)</f>
        <v>0</v>
      </c>
    </row>
    <row r="71" spans="2:36" s="117" customFormat="1" ht="15">
      <c r="B71" s="102">
        <v>2</v>
      </c>
      <c r="C71" s="16" t="s">
        <v>357</v>
      </c>
      <c r="D71" s="17">
        <f t="shared" ref="D71:D73" si="58">SUM(AF71:AJ71)</f>
        <v>0</v>
      </c>
      <c r="E71" s="18">
        <f>AA71</f>
        <v>0</v>
      </c>
      <c r="F71" s="19">
        <f>AB71</f>
        <v>6</v>
      </c>
      <c r="G71" s="20">
        <f>AA73</f>
        <v>0</v>
      </c>
      <c r="H71" s="20">
        <f>AB73</f>
        <v>6</v>
      </c>
      <c r="I71" s="20">
        <f>AB74</f>
        <v>0</v>
      </c>
      <c r="J71" s="20">
        <f>AA74</f>
        <v>6</v>
      </c>
      <c r="K71" s="20"/>
      <c r="L71" s="20"/>
      <c r="M71" s="20"/>
      <c r="N71" s="20"/>
      <c r="O71" s="22">
        <f t="shared" ref="O71:O73" si="59">E71+G71+I71-F71-H71-J71</f>
        <v>-18</v>
      </c>
      <c r="P71" s="23"/>
      <c r="Q71" s="24">
        <f>Y71+Y73+Z74</f>
        <v>27</v>
      </c>
      <c r="R71" s="19">
        <f>Z71+Z73+Y74</f>
        <v>108</v>
      </c>
      <c r="S71" s="25">
        <f t="shared" ref="S71:S73" si="60">Q71-R71</f>
        <v>-81</v>
      </c>
      <c r="T71" s="63" t="s">
        <v>323</v>
      </c>
      <c r="U71" s="64" t="str">
        <f>C71</f>
        <v>BATMAN 19 MAYIS GENÇLİK S.K</v>
      </c>
      <c r="V71" s="65" t="str">
        <f>C72</f>
        <v>BATMAN GENÇLİK VE SPOR KULÜBÜ</v>
      </c>
      <c r="W71" s="29">
        <f t="shared" ref="W71:X75" si="61">AC71</f>
        <v>0</v>
      </c>
      <c r="X71" s="21">
        <f t="shared" si="61"/>
        <v>3</v>
      </c>
      <c r="Y71" s="327">
        <v>10</v>
      </c>
      <c r="Z71" s="296">
        <v>36</v>
      </c>
      <c r="AA71" s="296">
        <v>0</v>
      </c>
      <c r="AB71" s="296">
        <v>6</v>
      </c>
      <c r="AC71" s="296">
        <v>0</v>
      </c>
      <c r="AD71" s="296">
        <v>3</v>
      </c>
      <c r="AF71" s="117">
        <f t="shared" ref="AF71:AF73" si="62">IF(E71&gt;F71,1,0)</f>
        <v>0</v>
      </c>
      <c r="AG71" s="117">
        <f t="shared" ref="AG71:AG73" si="63">IF(G71&gt;H71,1,0)</f>
        <v>0</v>
      </c>
      <c r="AH71" s="117">
        <f t="shared" ref="AH71:AH73" si="64">IF(I71&gt;J71,1,0)</f>
        <v>0</v>
      </c>
      <c r="AI71" s="117">
        <f t="shared" ref="AI71:AI73" si="65">IF(K71&gt;L71,1,0)</f>
        <v>0</v>
      </c>
      <c r="AJ71" s="117">
        <f t="shared" ref="AJ71:AJ73" si="66">IF(M71&gt;N71,1,0)</f>
        <v>0</v>
      </c>
    </row>
    <row r="72" spans="2:36" s="117" customFormat="1" ht="15">
      <c r="B72" s="102">
        <v>3</v>
      </c>
      <c r="C72" s="16" t="s">
        <v>359</v>
      </c>
      <c r="D72" s="17">
        <f t="shared" si="58"/>
        <v>1</v>
      </c>
      <c r="E72" s="18">
        <f>AB71</f>
        <v>6</v>
      </c>
      <c r="F72" s="19">
        <f>AA71</f>
        <v>0</v>
      </c>
      <c r="G72" s="20">
        <f>AB72</f>
        <v>0</v>
      </c>
      <c r="H72" s="20">
        <f>AA72</f>
        <v>6</v>
      </c>
      <c r="I72" s="20">
        <f>AA75</f>
        <v>0</v>
      </c>
      <c r="J72" s="20">
        <f>AB75</f>
        <v>6</v>
      </c>
      <c r="K72" s="20"/>
      <c r="L72" s="20"/>
      <c r="M72" s="20"/>
      <c r="N72" s="20"/>
      <c r="O72" s="22">
        <f t="shared" si="59"/>
        <v>-6</v>
      </c>
      <c r="P72" s="23"/>
      <c r="Q72" s="24">
        <f>Z71+Z72+Y75</f>
        <v>59</v>
      </c>
      <c r="R72" s="19">
        <f>Y71+Y72+Z75</f>
        <v>82</v>
      </c>
      <c r="S72" s="25">
        <f t="shared" si="60"/>
        <v>-23</v>
      </c>
      <c r="T72" s="63" t="s">
        <v>327</v>
      </c>
      <c r="U72" s="64" t="str">
        <f>C70</f>
        <v>BATMAN PETROL SPOR KULÜBÜ</v>
      </c>
      <c r="V72" s="65" t="str">
        <f>C72</f>
        <v>BATMAN GENÇLİK VE SPOR KULÜBÜ</v>
      </c>
      <c r="W72" s="29">
        <f t="shared" si="61"/>
        <v>3</v>
      </c>
      <c r="X72" s="21">
        <f t="shared" si="61"/>
        <v>0</v>
      </c>
      <c r="Y72" s="327">
        <v>36</v>
      </c>
      <c r="Z72" s="296">
        <v>13</v>
      </c>
      <c r="AA72" s="296">
        <v>6</v>
      </c>
      <c r="AB72" s="296">
        <v>0</v>
      </c>
      <c r="AC72" s="296">
        <v>3</v>
      </c>
      <c r="AD72" s="296">
        <v>0</v>
      </c>
      <c r="AF72" s="117">
        <f t="shared" si="62"/>
        <v>1</v>
      </c>
      <c r="AG72" s="117">
        <f t="shared" si="63"/>
        <v>0</v>
      </c>
      <c r="AH72" s="117">
        <f t="shared" si="64"/>
        <v>0</v>
      </c>
      <c r="AI72" s="117">
        <f t="shared" si="65"/>
        <v>0</v>
      </c>
      <c r="AJ72" s="117">
        <f t="shared" si="66"/>
        <v>0</v>
      </c>
    </row>
    <row r="73" spans="2:36" s="117" customFormat="1" ht="15">
      <c r="B73" s="102">
        <v>4</v>
      </c>
      <c r="C73" s="16" t="s">
        <v>132</v>
      </c>
      <c r="D73" s="17">
        <f t="shared" si="58"/>
        <v>2</v>
      </c>
      <c r="E73" s="18">
        <f>AB70</f>
        <v>0</v>
      </c>
      <c r="F73" s="19">
        <f>AA70</f>
        <v>6</v>
      </c>
      <c r="G73" s="20">
        <f>AB73</f>
        <v>6</v>
      </c>
      <c r="H73" s="20">
        <f>AA73</f>
        <v>0</v>
      </c>
      <c r="I73" s="20">
        <f>AB75</f>
        <v>6</v>
      </c>
      <c r="J73" s="20">
        <f>AA75</f>
        <v>0</v>
      </c>
      <c r="K73" s="20"/>
      <c r="L73" s="20"/>
      <c r="M73" s="20"/>
      <c r="N73" s="20"/>
      <c r="O73" s="22">
        <f t="shared" si="59"/>
        <v>6</v>
      </c>
      <c r="P73" s="23"/>
      <c r="Q73" s="24">
        <f>Z70+Z73+Z75</f>
        <v>79</v>
      </c>
      <c r="R73" s="19">
        <f>Y70+Y73+Y75</f>
        <v>58</v>
      </c>
      <c r="S73" s="25">
        <f t="shared" si="60"/>
        <v>21</v>
      </c>
      <c r="T73" s="63" t="s">
        <v>335</v>
      </c>
      <c r="U73" s="64" t="str">
        <f>C71</f>
        <v>BATMAN 19 MAYIS GENÇLİK S.K</v>
      </c>
      <c r="V73" s="65" t="str">
        <f>C73</f>
        <v>BATMAN YURDUM SPOR KULÜBÜ</v>
      </c>
      <c r="W73" s="29">
        <f t="shared" si="61"/>
        <v>0</v>
      </c>
      <c r="X73" s="21">
        <f t="shared" si="61"/>
        <v>3</v>
      </c>
      <c r="Y73" s="327">
        <v>12</v>
      </c>
      <c r="Z73" s="296">
        <v>36</v>
      </c>
      <c r="AA73" s="296">
        <v>0</v>
      </c>
      <c r="AB73" s="296">
        <v>6</v>
      </c>
      <c r="AC73" s="296">
        <v>0</v>
      </c>
      <c r="AD73" s="296">
        <v>3</v>
      </c>
      <c r="AF73" s="117">
        <f t="shared" si="62"/>
        <v>0</v>
      </c>
      <c r="AG73" s="117">
        <f t="shared" si="63"/>
        <v>1</v>
      </c>
      <c r="AH73" s="117">
        <f t="shared" si="64"/>
        <v>1</v>
      </c>
      <c r="AI73" s="117">
        <f t="shared" si="65"/>
        <v>0</v>
      </c>
      <c r="AJ73" s="117">
        <f t="shared" si="66"/>
        <v>0</v>
      </c>
    </row>
    <row r="74" spans="2:36" s="117" customFormat="1" ht="15">
      <c r="B74" s="102"/>
      <c r="C74" s="16"/>
      <c r="D74" s="17"/>
      <c r="E74" s="18"/>
      <c r="F74" s="19"/>
      <c r="G74" s="20"/>
      <c r="H74" s="20"/>
      <c r="I74" s="20"/>
      <c r="J74" s="20"/>
      <c r="K74" s="20"/>
      <c r="L74" s="20"/>
      <c r="M74" s="20"/>
      <c r="N74" s="20"/>
      <c r="O74" s="22"/>
      <c r="P74" s="32"/>
      <c r="Q74" s="24"/>
      <c r="R74" s="19"/>
      <c r="S74" s="25"/>
      <c r="T74" s="63" t="s">
        <v>330</v>
      </c>
      <c r="U74" s="64" t="str">
        <f>C70</f>
        <v>BATMAN PETROL SPOR KULÜBÜ</v>
      </c>
      <c r="V74" s="65" t="str">
        <f>C71</f>
        <v>BATMAN 19 MAYIS GENÇLİK S.K</v>
      </c>
      <c r="W74" s="29">
        <f t="shared" si="61"/>
        <v>3</v>
      </c>
      <c r="X74" s="21">
        <f t="shared" si="61"/>
        <v>0</v>
      </c>
      <c r="Y74" s="327">
        <v>36</v>
      </c>
      <c r="Z74" s="296">
        <v>5</v>
      </c>
      <c r="AA74" s="296">
        <v>6</v>
      </c>
      <c r="AB74" s="296">
        <v>0</v>
      </c>
      <c r="AC74" s="296">
        <v>3</v>
      </c>
      <c r="AD74" s="296">
        <v>0</v>
      </c>
    </row>
    <row r="75" spans="2:36" s="117" customFormat="1" ht="15.75" thickBot="1">
      <c r="B75" s="106"/>
      <c r="C75" s="66"/>
      <c r="D75" s="67"/>
      <c r="E75" s="68"/>
      <c r="F75" s="69"/>
      <c r="G75" s="70"/>
      <c r="H75" s="70"/>
      <c r="I75" s="70"/>
      <c r="J75" s="70"/>
      <c r="K75" s="70"/>
      <c r="L75" s="70"/>
      <c r="M75" s="70"/>
      <c r="N75" s="70"/>
      <c r="O75" s="71"/>
      <c r="P75" s="72"/>
      <c r="Q75" s="73"/>
      <c r="R75" s="69"/>
      <c r="S75" s="74"/>
      <c r="T75" s="75" t="s">
        <v>320</v>
      </c>
      <c r="U75" s="76" t="str">
        <f>C72</f>
        <v>BATMAN GENÇLİK VE SPOR KULÜBÜ</v>
      </c>
      <c r="V75" s="77" t="str">
        <f>C73</f>
        <v>BATMAN YURDUM SPOR KULÜBÜ</v>
      </c>
      <c r="W75" s="59">
        <f t="shared" si="61"/>
        <v>0</v>
      </c>
      <c r="X75" s="60">
        <f t="shared" si="61"/>
        <v>3</v>
      </c>
      <c r="Y75" s="327">
        <v>10</v>
      </c>
      <c r="Z75" s="296">
        <v>36</v>
      </c>
      <c r="AA75" s="296">
        <v>0</v>
      </c>
      <c r="AB75" s="296">
        <v>6</v>
      </c>
      <c r="AC75" s="296">
        <v>0</v>
      </c>
      <c r="AD75" s="296">
        <v>3</v>
      </c>
    </row>
    <row r="76" spans="2:36" s="117" customFormat="1" ht="15" thickBot="1">
      <c r="B76" s="105"/>
      <c r="C76" s="61"/>
      <c r="D76" s="15"/>
      <c r="E76" s="15">
        <f>E73+E72+E71+E70+G73+G72+G71+G70+I73+I72+I71+I70</f>
        <v>36</v>
      </c>
      <c r="F76" s="15"/>
      <c r="G76" s="15"/>
      <c r="H76" s="15">
        <f>F73+F72+F71+F70+H73+H72+H71+H70+J73+J72+J71+J70</f>
        <v>36</v>
      </c>
      <c r="I76" s="15"/>
      <c r="J76" s="15"/>
      <c r="K76" s="15"/>
      <c r="L76" s="15"/>
      <c r="M76" s="15"/>
      <c r="N76" s="15"/>
      <c r="O76" s="15">
        <f>O70+O71+O72+O73</f>
        <v>0</v>
      </c>
      <c r="P76" s="15"/>
      <c r="Q76" s="15">
        <f>Q70+Q71+Q72+Q73</f>
        <v>273</v>
      </c>
      <c r="R76" s="15">
        <f>R70+R71+R72+R73</f>
        <v>273</v>
      </c>
      <c r="S76" s="15">
        <f>S73+S72+S71+S70</f>
        <v>0</v>
      </c>
      <c r="T76" s="15"/>
      <c r="U76" s="15"/>
      <c r="V76" s="15"/>
      <c r="W76" s="15"/>
      <c r="X76" s="15"/>
      <c r="Y76" s="296"/>
      <c r="Z76" s="296"/>
      <c r="AA76" s="296"/>
      <c r="AB76" s="296"/>
      <c r="AC76" s="296"/>
      <c r="AD76" s="296"/>
    </row>
    <row r="77" spans="2:36" ht="15" thickBot="1">
      <c r="C77" s="333" t="s">
        <v>1032</v>
      </c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55" t="s">
        <v>355</v>
      </c>
      <c r="V77" s="356" t="s">
        <v>6</v>
      </c>
      <c r="W77" s="341">
        <f t="shared" ref="W77" si="67">AC77</f>
        <v>3</v>
      </c>
      <c r="X77" s="342">
        <f t="shared" ref="X77" si="68">AD77</f>
        <v>0</v>
      </c>
      <c r="Y77" s="335">
        <v>34</v>
      </c>
      <c r="Z77" s="336">
        <v>11</v>
      </c>
      <c r="AA77" s="336">
        <v>6</v>
      </c>
      <c r="AB77" s="336">
        <v>1</v>
      </c>
      <c r="AC77" s="336">
        <v>3</v>
      </c>
      <c r="AD77" s="336">
        <v>0</v>
      </c>
    </row>
    <row r="78" spans="2:36" s="117" customFormat="1">
      <c r="B78" s="105"/>
      <c r="C78" s="6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327"/>
      <c r="Z78" s="296"/>
      <c r="AA78" s="296"/>
      <c r="AB78" s="296"/>
      <c r="AC78" s="296"/>
      <c r="AD78" s="296"/>
    </row>
    <row r="79" spans="2:36" s="117" customFormat="1" ht="15" thickBot="1">
      <c r="B79" s="105"/>
      <c r="C79" s="6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327"/>
      <c r="Z79" s="296"/>
      <c r="AA79" s="296"/>
      <c r="AB79" s="296"/>
      <c r="AC79" s="296"/>
      <c r="AD79" s="296"/>
    </row>
    <row r="80" spans="2:36" s="117" customFormat="1" ht="63" customHeight="1" thickTop="1">
      <c r="B80" s="184" t="s">
        <v>38</v>
      </c>
      <c r="C80" s="8" t="s">
        <v>65</v>
      </c>
      <c r="D80" s="9" t="s">
        <v>307</v>
      </c>
      <c r="E80" s="10" t="s">
        <v>308</v>
      </c>
      <c r="F80" s="11" t="s">
        <v>309</v>
      </c>
      <c r="G80" s="10" t="s">
        <v>308</v>
      </c>
      <c r="H80" s="11" t="s">
        <v>309</v>
      </c>
      <c r="I80" s="10" t="s">
        <v>308</v>
      </c>
      <c r="J80" s="11" t="s">
        <v>309</v>
      </c>
      <c r="K80" s="10" t="s">
        <v>308</v>
      </c>
      <c r="L80" s="11" t="s">
        <v>309</v>
      </c>
      <c r="M80" s="10" t="s">
        <v>308</v>
      </c>
      <c r="N80" s="11" t="s">
        <v>309</v>
      </c>
      <c r="O80" s="62" t="s">
        <v>310</v>
      </c>
      <c r="P80" s="12" t="s">
        <v>311</v>
      </c>
      <c r="Q80" s="10" t="s">
        <v>312</v>
      </c>
      <c r="R80" s="11" t="s">
        <v>313</v>
      </c>
      <c r="S80" s="13" t="s">
        <v>314</v>
      </c>
      <c r="T80" s="14" t="s">
        <v>315</v>
      </c>
      <c r="U80" s="464" t="s">
        <v>316</v>
      </c>
      <c r="V80" s="465"/>
      <c r="W80" s="466" t="s">
        <v>317</v>
      </c>
      <c r="X80" s="467"/>
      <c r="Y80" s="325" t="s">
        <v>333</v>
      </c>
      <c r="Z80" s="326" t="s">
        <v>333</v>
      </c>
      <c r="AA80" s="326" t="s">
        <v>334</v>
      </c>
      <c r="AB80" s="326" t="s">
        <v>334</v>
      </c>
      <c r="AC80" s="296"/>
      <c r="AD80" s="296"/>
    </row>
    <row r="81" spans="2:36" s="117" customFormat="1" ht="12.75" customHeight="1">
      <c r="B81" s="102">
        <v>1</v>
      </c>
      <c r="C81" s="16" t="s">
        <v>383</v>
      </c>
      <c r="D81" s="17">
        <f>SUM(AF81:AJ81)</f>
        <v>1</v>
      </c>
      <c r="E81" s="18">
        <f>AA81</f>
        <v>0</v>
      </c>
      <c r="F81" s="19">
        <f>AB81</f>
        <v>0</v>
      </c>
      <c r="G81" s="20">
        <f>AA83</f>
        <v>6</v>
      </c>
      <c r="H81" s="20">
        <f>AB83</f>
        <v>0</v>
      </c>
      <c r="I81" s="20">
        <f>AA85</f>
        <v>0</v>
      </c>
      <c r="J81" s="20">
        <f>AB85</f>
        <v>6</v>
      </c>
      <c r="K81" s="20"/>
      <c r="L81" s="20"/>
      <c r="M81" s="20"/>
      <c r="N81" s="20"/>
      <c r="O81" s="22">
        <f>E81+G81+I81-F81-H81-J81</f>
        <v>0</v>
      </c>
      <c r="P81" s="23"/>
      <c r="Q81" s="24">
        <f>Y81+Y83+Y85</f>
        <v>38</v>
      </c>
      <c r="R81" s="19">
        <f>Z81+Z83+Z85</f>
        <v>50</v>
      </c>
      <c r="S81" s="25">
        <f>Q81-R81</f>
        <v>-12</v>
      </c>
      <c r="T81" s="63" t="s">
        <v>324</v>
      </c>
      <c r="U81" s="64" t="str">
        <f>C81</f>
        <v>DİYARBAKIR AMİDA AKADEMİ S.K</v>
      </c>
      <c r="V81" s="65" t="str">
        <f>C84</f>
        <v>BYE</v>
      </c>
      <c r="W81" s="29">
        <f>AC81</f>
        <v>0</v>
      </c>
      <c r="X81" s="21">
        <f>AD81</f>
        <v>0</v>
      </c>
      <c r="Y81" s="327"/>
      <c r="Z81" s="296"/>
      <c r="AA81" s="296"/>
      <c r="AB81" s="296"/>
      <c r="AC81" s="296"/>
      <c r="AD81" s="296"/>
      <c r="AF81" s="117">
        <f>IF(E81&gt;F81,1,0)</f>
        <v>0</v>
      </c>
      <c r="AG81" s="117">
        <f>IF(G81&gt;H81,1,0)</f>
        <v>1</v>
      </c>
      <c r="AH81" s="117">
        <f>IF(I81&gt;J81,1,0)</f>
        <v>0</v>
      </c>
      <c r="AI81" s="117">
        <f>IF(K81&gt;L81,1,0)</f>
        <v>0</v>
      </c>
      <c r="AJ81" s="117">
        <f>IF(M81&gt;N81,1,0)</f>
        <v>0</v>
      </c>
    </row>
    <row r="82" spans="2:36" s="117" customFormat="1" ht="15">
      <c r="B82" s="102">
        <v>2</v>
      </c>
      <c r="C82" s="16" t="s">
        <v>384</v>
      </c>
      <c r="D82" s="17">
        <f t="shared" ref="D82:D84" si="69">SUM(AF82:AJ82)</f>
        <v>2</v>
      </c>
      <c r="E82" s="18">
        <f>AA82</f>
        <v>6</v>
      </c>
      <c r="F82" s="19">
        <f>AB82</f>
        <v>0</v>
      </c>
      <c r="G82" s="20">
        <f>AA84</f>
        <v>0</v>
      </c>
      <c r="H82" s="20">
        <f>AB84</f>
        <v>0</v>
      </c>
      <c r="I82" s="20">
        <f>AB85</f>
        <v>6</v>
      </c>
      <c r="J82" s="20">
        <f>AA85</f>
        <v>0</v>
      </c>
      <c r="K82" s="20"/>
      <c r="L82" s="20"/>
      <c r="M82" s="20"/>
      <c r="N82" s="20"/>
      <c r="O82" s="22">
        <f t="shared" ref="O82:O84" si="70">E82+G82+I82-F82-H82-J82</f>
        <v>12</v>
      </c>
      <c r="P82" s="23"/>
      <c r="Q82" s="24">
        <f>Y82+Y84+Z85</f>
        <v>72</v>
      </c>
      <c r="R82" s="19">
        <f>Z82+Z84+Y85</f>
        <v>10</v>
      </c>
      <c r="S82" s="25">
        <f t="shared" ref="S82:S84" si="71">Q82-R82</f>
        <v>62</v>
      </c>
      <c r="T82" s="63" t="s">
        <v>323</v>
      </c>
      <c r="U82" s="64" t="str">
        <f>C82</f>
        <v>DİYARBAKIR TENİS KULÜBÜ</v>
      </c>
      <c r="V82" s="65" t="str">
        <f>C83</f>
        <v>DİYARBAKIR TENİS YÜZME VE KAYAK S.K.</v>
      </c>
      <c r="W82" s="29">
        <f t="shared" ref="W82:X86" si="72">AC82</f>
        <v>3</v>
      </c>
      <c r="X82" s="21">
        <f t="shared" si="72"/>
        <v>0</v>
      </c>
      <c r="Y82" s="327">
        <v>36</v>
      </c>
      <c r="Z82" s="296">
        <v>8</v>
      </c>
      <c r="AA82" s="296">
        <v>6</v>
      </c>
      <c r="AB82" s="296">
        <v>0</v>
      </c>
      <c r="AC82" s="296">
        <v>3</v>
      </c>
      <c r="AD82" s="296">
        <v>0</v>
      </c>
      <c r="AF82" s="117">
        <f t="shared" ref="AF82:AF84" si="73">IF(E82&gt;F82,1,0)</f>
        <v>1</v>
      </c>
      <c r="AG82" s="117">
        <f t="shared" ref="AG82:AG84" si="74">IF(G82&gt;H82,1,0)</f>
        <v>0</v>
      </c>
      <c r="AH82" s="117">
        <f t="shared" ref="AH82:AH84" si="75">IF(I82&gt;J82,1,0)</f>
        <v>1</v>
      </c>
      <c r="AI82" s="117">
        <f t="shared" ref="AI82:AI84" si="76">IF(K82&gt;L82,1,0)</f>
        <v>0</v>
      </c>
      <c r="AJ82" s="117">
        <f t="shared" ref="AJ82:AJ84" si="77">IF(M82&gt;N82,1,0)</f>
        <v>0</v>
      </c>
    </row>
    <row r="83" spans="2:36" s="117" customFormat="1" ht="15">
      <c r="B83" s="102">
        <v>3</v>
      </c>
      <c r="C83" s="16" t="s">
        <v>385</v>
      </c>
      <c r="D83" s="17">
        <f t="shared" si="69"/>
        <v>0</v>
      </c>
      <c r="E83" s="18">
        <f>AB82</f>
        <v>0</v>
      </c>
      <c r="F83" s="19">
        <f>AA82</f>
        <v>6</v>
      </c>
      <c r="G83" s="20">
        <f>AB83</f>
        <v>0</v>
      </c>
      <c r="H83" s="20">
        <f>AA83</f>
        <v>6</v>
      </c>
      <c r="I83" s="20">
        <f>AA86</f>
        <v>0</v>
      </c>
      <c r="J83" s="20">
        <f>AB86</f>
        <v>0</v>
      </c>
      <c r="K83" s="20"/>
      <c r="L83" s="20"/>
      <c r="M83" s="20"/>
      <c r="N83" s="20"/>
      <c r="O83" s="22">
        <f t="shared" si="70"/>
        <v>-12</v>
      </c>
      <c r="P83" s="23"/>
      <c r="Q83" s="24">
        <f>Z82+Z83+Y86</f>
        <v>22</v>
      </c>
      <c r="R83" s="19">
        <f>Y82+Y83+Z86</f>
        <v>72</v>
      </c>
      <c r="S83" s="25">
        <f t="shared" si="71"/>
        <v>-50</v>
      </c>
      <c r="T83" s="63" t="s">
        <v>327</v>
      </c>
      <c r="U83" s="64" t="str">
        <f>C81</f>
        <v>DİYARBAKIR AMİDA AKADEMİ S.K</v>
      </c>
      <c r="V83" s="65" t="str">
        <f>C83</f>
        <v>DİYARBAKIR TENİS YÜZME VE KAYAK S.K.</v>
      </c>
      <c r="W83" s="29">
        <f t="shared" si="72"/>
        <v>3</v>
      </c>
      <c r="X83" s="21">
        <f t="shared" si="72"/>
        <v>0</v>
      </c>
      <c r="Y83" s="327">
        <v>36</v>
      </c>
      <c r="Z83" s="296">
        <v>14</v>
      </c>
      <c r="AA83" s="296">
        <v>6</v>
      </c>
      <c r="AB83" s="296">
        <v>0</v>
      </c>
      <c r="AC83" s="296">
        <v>3</v>
      </c>
      <c r="AD83" s="296">
        <v>0</v>
      </c>
      <c r="AF83" s="117">
        <f t="shared" si="73"/>
        <v>0</v>
      </c>
      <c r="AG83" s="117">
        <f t="shared" si="74"/>
        <v>0</v>
      </c>
      <c r="AH83" s="117">
        <f t="shared" si="75"/>
        <v>0</v>
      </c>
      <c r="AI83" s="117">
        <f t="shared" si="76"/>
        <v>0</v>
      </c>
      <c r="AJ83" s="117">
        <f t="shared" si="77"/>
        <v>0</v>
      </c>
    </row>
    <row r="84" spans="2:36" s="117" customFormat="1" ht="15">
      <c r="B84" s="102">
        <v>4</v>
      </c>
      <c r="C84" s="16" t="s">
        <v>336</v>
      </c>
      <c r="D84" s="17">
        <f t="shared" si="69"/>
        <v>0</v>
      </c>
      <c r="E84" s="18">
        <f>AB81</f>
        <v>0</v>
      </c>
      <c r="F84" s="19">
        <f>AA81</f>
        <v>0</v>
      </c>
      <c r="G84" s="20">
        <f>AB84</f>
        <v>0</v>
      </c>
      <c r="H84" s="20">
        <f>AA84</f>
        <v>0</v>
      </c>
      <c r="I84" s="20">
        <f>AB86</f>
        <v>0</v>
      </c>
      <c r="J84" s="20">
        <f>AA86</f>
        <v>0</v>
      </c>
      <c r="K84" s="20"/>
      <c r="L84" s="20"/>
      <c r="M84" s="20"/>
      <c r="N84" s="20"/>
      <c r="O84" s="22">
        <f t="shared" si="70"/>
        <v>0</v>
      </c>
      <c r="P84" s="23"/>
      <c r="Q84" s="24">
        <f>Z81+Z84+Z86</f>
        <v>0</v>
      </c>
      <c r="R84" s="19">
        <f>Y81+Y84+Y86</f>
        <v>0</v>
      </c>
      <c r="S84" s="25">
        <f t="shared" si="71"/>
        <v>0</v>
      </c>
      <c r="T84" s="63" t="s">
        <v>335</v>
      </c>
      <c r="U84" s="64" t="str">
        <f>C82</f>
        <v>DİYARBAKIR TENİS KULÜBÜ</v>
      </c>
      <c r="V84" s="65" t="str">
        <f>C84</f>
        <v>BYE</v>
      </c>
      <c r="W84" s="29">
        <f t="shared" si="72"/>
        <v>0</v>
      </c>
      <c r="X84" s="21">
        <f t="shared" si="72"/>
        <v>0</v>
      </c>
      <c r="Y84" s="327"/>
      <c r="Z84" s="296"/>
      <c r="AA84" s="296"/>
      <c r="AB84" s="296"/>
      <c r="AC84" s="296"/>
      <c r="AD84" s="296"/>
      <c r="AF84" s="117">
        <f t="shared" si="73"/>
        <v>0</v>
      </c>
      <c r="AG84" s="117">
        <f t="shared" si="74"/>
        <v>0</v>
      </c>
      <c r="AH84" s="117">
        <f t="shared" si="75"/>
        <v>0</v>
      </c>
      <c r="AI84" s="117">
        <f t="shared" si="76"/>
        <v>0</v>
      </c>
      <c r="AJ84" s="117">
        <f t="shared" si="77"/>
        <v>0</v>
      </c>
    </row>
    <row r="85" spans="2:36" s="117" customFormat="1" ht="15">
      <c r="B85" s="102"/>
      <c r="C85" s="16"/>
      <c r="D85" s="17"/>
      <c r="E85" s="18"/>
      <c r="F85" s="19"/>
      <c r="G85" s="20"/>
      <c r="H85" s="20"/>
      <c r="I85" s="20"/>
      <c r="J85" s="20"/>
      <c r="K85" s="20"/>
      <c r="L85" s="20"/>
      <c r="M85" s="20"/>
      <c r="N85" s="20"/>
      <c r="O85" s="22"/>
      <c r="P85" s="32"/>
      <c r="Q85" s="24"/>
      <c r="R85" s="19"/>
      <c r="S85" s="25"/>
      <c r="T85" s="63" t="s">
        <v>330</v>
      </c>
      <c r="U85" s="64" t="str">
        <f>C81</f>
        <v>DİYARBAKIR AMİDA AKADEMİ S.K</v>
      </c>
      <c r="V85" s="65" t="str">
        <f>C82</f>
        <v>DİYARBAKIR TENİS KULÜBÜ</v>
      </c>
      <c r="W85" s="29">
        <f t="shared" si="72"/>
        <v>0</v>
      </c>
      <c r="X85" s="21">
        <f t="shared" si="72"/>
        <v>3</v>
      </c>
      <c r="Y85" s="327">
        <v>2</v>
      </c>
      <c r="Z85" s="296">
        <v>36</v>
      </c>
      <c r="AA85" s="296">
        <v>0</v>
      </c>
      <c r="AB85" s="296">
        <v>6</v>
      </c>
      <c r="AC85" s="296">
        <v>0</v>
      </c>
      <c r="AD85" s="296">
        <v>3</v>
      </c>
    </row>
    <row r="86" spans="2:36" s="117" customFormat="1" ht="15.75" thickBot="1">
      <c r="B86" s="106"/>
      <c r="C86" s="66"/>
      <c r="D86" s="67"/>
      <c r="E86" s="68"/>
      <c r="F86" s="69"/>
      <c r="G86" s="70"/>
      <c r="H86" s="70"/>
      <c r="I86" s="70"/>
      <c r="J86" s="70"/>
      <c r="K86" s="70"/>
      <c r="L86" s="70"/>
      <c r="M86" s="70"/>
      <c r="N86" s="70"/>
      <c r="O86" s="71"/>
      <c r="P86" s="72"/>
      <c r="Q86" s="73"/>
      <c r="R86" s="69"/>
      <c r="S86" s="74"/>
      <c r="T86" s="75" t="s">
        <v>320</v>
      </c>
      <c r="U86" s="76" t="str">
        <f>C83</f>
        <v>DİYARBAKIR TENİS YÜZME VE KAYAK S.K.</v>
      </c>
      <c r="V86" s="77" t="str">
        <f>C84</f>
        <v>BYE</v>
      </c>
      <c r="W86" s="59">
        <f t="shared" si="72"/>
        <v>0</v>
      </c>
      <c r="X86" s="60">
        <f t="shared" si="72"/>
        <v>0</v>
      </c>
      <c r="Y86" s="327"/>
      <c r="Z86" s="296"/>
      <c r="AA86" s="296"/>
      <c r="AB86" s="296"/>
      <c r="AC86" s="296"/>
      <c r="AD86" s="296"/>
    </row>
    <row r="87" spans="2:36" s="117" customFormat="1" ht="15" thickBot="1">
      <c r="B87" s="105"/>
      <c r="C87" s="61"/>
      <c r="D87" s="15"/>
      <c r="E87" s="15">
        <f>E86+E85+E84+E83+E82+E81+G86+G85+G84+G83+G82+G81+I86+I85+I84+I83+I82+I81+K86+K85+K84+K83+K82+K81+M86+M85+M84+M83+M82+M81</f>
        <v>18</v>
      </c>
      <c r="F87" s="15"/>
      <c r="G87" s="15"/>
      <c r="H87" s="15">
        <f>F86+F85+F84+F83+F82+F81+H86+H85+H84+H83+H82+H81+J86+J85+J84+J83+J82+J81+L86+L85+L84+L83+L82+L81+N86+N85+N84+N83+N82+N81</f>
        <v>18</v>
      </c>
      <c r="I87" s="15"/>
      <c r="J87" s="15"/>
      <c r="K87" s="15"/>
      <c r="L87" s="15"/>
      <c r="M87" s="15"/>
      <c r="N87" s="15"/>
      <c r="O87" s="15">
        <f>SUM(O81:O86)</f>
        <v>0</v>
      </c>
      <c r="P87" s="15"/>
      <c r="Q87" s="15">
        <f>SUM(Q81:Q86)</f>
        <v>132</v>
      </c>
      <c r="R87" s="15">
        <f>SUM(R81:R86)</f>
        <v>132</v>
      </c>
      <c r="S87" s="15">
        <f>SUM(S81:S86)</f>
        <v>0</v>
      </c>
      <c r="T87" s="15"/>
      <c r="U87" s="15"/>
      <c r="V87" s="15"/>
      <c r="W87" s="15"/>
      <c r="X87" s="15"/>
      <c r="Y87" s="296"/>
      <c r="Z87" s="296"/>
      <c r="AA87" s="296"/>
      <c r="AB87" s="296"/>
      <c r="AC87" s="296"/>
      <c r="AD87" s="296"/>
    </row>
    <row r="88" spans="2:36" s="117" customFormat="1" ht="79.349999999999994" customHeight="1" thickTop="1">
      <c r="B88" s="185" t="s">
        <v>985</v>
      </c>
      <c r="C88" s="8" t="s">
        <v>337</v>
      </c>
      <c r="D88" s="9" t="s">
        <v>307</v>
      </c>
      <c r="E88" s="10" t="s">
        <v>308</v>
      </c>
      <c r="F88" s="11" t="s">
        <v>309</v>
      </c>
      <c r="G88" s="10" t="s">
        <v>308</v>
      </c>
      <c r="H88" s="11" t="s">
        <v>309</v>
      </c>
      <c r="I88" s="10" t="s">
        <v>308</v>
      </c>
      <c r="J88" s="11" t="s">
        <v>309</v>
      </c>
      <c r="K88" s="10" t="s">
        <v>308</v>
      </c>
      <c r="L88" s="11" t="s">
        <v>309</v>
      </c>
      <c r="M88" s="10" t="s">
        <v>308</v>
      </c>
      <c r="N88" s="11" t="s">
        <v>309</v>
      </c>
      <c r="O88" s="62" t="s">
        <v>310</v>
      </c>
      <c r="P88" s="12" t="s">
        <v>311</v>
      </c>
      <c r="Q88" s="10" t="s">
        <v>312</v>
      </c>
      <c r="R88" s="11" t="s">
        <v>313</v>
      </c>
      <c r="S88" s="13" t="s">
        <v>314</v>
      </c>
      <c r="T88" s="14" t="s">
        <v>315</v>
      </c>
      <c r="U88" s="464" t="s">
        <v>316</v>
      </c>
      <c r="V88" s="465"/>
      <c r="W88" s="466" t="s">
        <v>317</v>
      </c>
      <c r="X88" s="467"/>
      <c r="Y88" s="325" t="s">
        <v>333</v>
      </c>
      <c r="Z88" s="326" t="s">
        <v>333</v>
      </c>
      <c r="AA88" s="326" t="s">
        <v>334</v>
      </c>
      <c r="AB88" s="326" t="s">
        <v>334</v>
      </c>
      <c r="AC88" s="296"/>
      <c r="AD88" s="296"/>
    </row>
    <row r="89" spans="2:36" s="117" customFormat="1" ht="12.75" customHeight="1">
      <c r="B89" s="102">
        <v>1</v>
      </c>
      <c r="C89" s="16" t="s">
        <v>375</v>
      </c>
      <c r="D89" s="17">
        <f>SUM(AF89:AJ89)</f>
        <v>2</v>
      </c>
      <c r="E89" s="18">
        <f>AA89</f>
        <v>0</v>
      </c>
      <c r="F89" s="19">
        <f>AB89</f>
        <v>0</v>
      </c>
      <c r="G89" s="20">
        <f>AA91</f>
        <v>6</v>
      </c>
      <c r="H89" s="20">
        <f>AB91</f>
        <v>0</v>
      </c>
      <c r="I89" s="20">
        <f>AA93</f>
        <v>6</v>
      </c>
      <c r="J89" s="20">
        <f>AB93</f>
        <v>0</v>
      </c>
      <c r="K89" s="20"/>
      <c r="L89" s="20"/>
      <c r="M89" s="20"/>
      <c r="N89" s="20"/>
      <c r="O89" s="22">
        <f>E89+G89+I89-F89-H89-J89</f>
        <v>12</v>
      </c>
      <c r="P89" s="23"/>
      <c r="Q89" s="24">
        <f>Y89+Y91+Y93</f>
        <v>72</v>
      </c>
      <c r="R89" s="19">
        <f>Z89+Z91+Z93</f>
        <v>29</v>
      </c>
      <c r="S89" s="25">
        <f>Q89-R89</f>
        <v>43</v>
      </c>
      <c r="T89" s="63" t="s">
        <v>324</v>
      </c>
      <c r="U89" s="64" t="str">
        <f>C89</f>
        <v>ERZİNCAN GENÇLER BİRLİĞİ G.S.K</v>
      </c>
      <c r="V89" s="65" t="str">
        <f>C92</f>
        <v>BYE</v>
      </c>
      <c r="W89" s="29">
        <f>AC89</f>
        <v>0</v>
      </c>
      <c r="X89" s="21">
        <f>AD89</f>
        <v>0</v>
      </c>
      <c r="Y89" s="327"/>
      <c r="Z89" s="296"/>
      <c r="AA89" s="296"/>
      <c r="AB89" s="296"/>
      <c r="AC89" s="296"/>
      <c r="AD89" s="296"/>
      <c r="AF89" s="117">
        <f>IF(E89&gt;F89,1,0)</f>
        <v>0</v>
      </c>
      <c r="AG89" s="117">
        <f>IF(G89&gt;H89,1,0)</f>
        <v>1</v>
      </c>
      <c r="AH89" s="117">
        <f>IF(I89&gt;J89,1,0)</f>
        <v>1</v>
      </c>
      <c r="AI89" s="117">
        <f>IF(K89&gt;L89,1,0)</f>
        <v>0</v>
      </c>
      <c r="AJ89" s="117">
        <f>IF(M89&gt;N89,1,0)</f>
        <v>0</v>
      </c>
    </row>
    <row r="90" spans="2:36" s="117" customFormat="1" ht="15">
      <c r="B90" s="102">
        <v>2</v>
      </c>
      <c r="C90" s="16" t="s">
        <v>376</v>
      </c>
      <c r="D90" s="17">
        <f t="shared" ref="D90:D92" si="78">SUM(AF90:AJ90)</f>
        <v>0</v>
      </c>
      <c r="E90" s="18">
        <f>AA90</f>
        <v>0</v>
      </c>
      <c r="F90" s="19">
        <f>AB90</f>
        <v>6</v>
      </c>
      <c r="G90" s="20">
        <f>AA92</f>
        <v>0</v>
      </c>
      <c r="H90" s="20">
        <f>AB92</f>
        <v>0</v>
      </c>
      <c r="I90" s="20">
        <f>AB93</f>
        <v>0</v>
      </c>
      <c r="J90" s="20">
        <f>AA93</f>
        <v>6</v>
      </c>
      <c r="K90" s="20"/>
      <c r="L90" s="20"/>
      <c r="M90" s="20"/>
      <c r="N90" s="20"/>
      <c r="O90" s="22">
        <f t="shared" ref="O90:O92" si="79">E90+G90+I90-F90-H90-J90</f>
        <v>-12</v>
      </c>
      <c r="P90" s="23"/>
      <c r="Q90" s="24">
        <f>Y90+Y92+Z93</f>
        <v>12</v>
      </c>
      <c r="R90" s="19">
        <f>Z90+Z92+Y93</f>
        <v>72</v>
      </c>
      <c r="S90" s="25">
        <f t="shared" ref="S90:S92" si="80">Q90-R90</f>
        <v>-60</v>
      </c>
      <c r="T90" s="63" t="s">
        <v>323</v>
      </c>
      <c r="U90" s="64" t="str">
        <f>C90</f>
        <v>ERZİNCAN YURDUM GENÇLİK SPOR</v>
      </c>
      <c r="V90" s="65" t="str">
        <f>C91</f>
        <v>MOLLAKÖY BLD. S.K. (ERZİNCAN)</v>
      </c>
      <c r="W90" s="29">
        <f t="shared" ref="W90:X94" si="81">AC90</f>
        <v>0</v>
      </c>
      <c r="X90" s="21">
        <f t="shared" si="81"/>
        <v>3</v>
      </c>
      <c r="Y90" s="327">
        <v>0</v>
      </c>
      <c r="Z90" s="296">
        <v>36</v>
      </c>
      <c r="AA90" s="296">
        <v>0</v>
      </c>
      <c r="AB90" s="296">
        <v>6</v>
      </c>
      <c r="AC90" s="296">
        <v>0</v>
      </c>
      <c r="AD90" s="296">
        <v>3</v>
      </c>
      <c r="AF90" s="117">
        <f t="shared" ref="AF90:AF92" si="82">IF(E90&gt;F90,1,0)</f>
        <v>0</v>
      </c>
      <c r="AG90" s="117">
        <f t="shared" ref="AG90:AG92" si="83">IF(G90&gt;H90,1,0)</f>
        <v>0</v>
      </c>
      <c r="AH90" s="117">
        <f t="shared" ref="AH90:AH92" si="84">IF(I90&gt;J90,1,0)</f>
        <v>0</v>
      </c>
      <c r="AI90" s="117">
        <f t="shared" ref="AI90:AI92" si="85">IF(K90&gt;L90,1,0)</f>
        <v>0</v>
      </c>
      <c r="AJ90" s="117">
        <f t="shared" ref="AJ90:AJ92" si="86">IF(M90&gt;N90,1,0)</f>
        <v>0</v>
      </c>
    </row>
    <row r="91" spans="2:36" s="117" customFormat="1" ht="15">
      <c r="B91" s="102">
        <v>3</v>
      </c>
      <c r="C91" s="16" t="s">
        <v>377</v>
      </c>
      <c r="D91" s="17">
        <f t="shared" si="78"/>
        <v>1</v>
      </c>
      <c r="E91" s="18">
        <f>AB90</f>
        <v>6</v>
      </c>
      <c r="F91" s="19">
        <f>AA90</f>
        <v>0</v>
      </c>
      <c r="G91" s="20">
        <f>AB91</f>
        <v>0</v>
      </c>
      <c r="H91" s="20">
        <f>AA91</f>
        <v>6</v>
      </c>
      <c r="I91" s="20">
        <f>AA94</f>
        <v>0</v>
      </c>
      <c r="J91" s="20">
        <f>AB94</f>
        <v>0</v>
      </c>
      <c r="K91" s="20"/>
      <c r="L91" s="20"/>
      <c r="M91" s="20"/>
      <c r="N91" s="20"/>
      <c r="O91" s="22">
        <f t="shared" si="79"/>
        <v>0</v>
      </c>
      <c r="P91" s="23"/>
      <c r="Q91" s="24">
        <f>Z90+Z91+Y94</f>
        <v>53</v>
      </c>
      <c r="R91" s="19">
        <f>Y90+Y91+Z94</f>
        <v>36</v>
      </c>
      <c r="S91" s="25">
        <f t="shared" si="80"/>
        <v>17</v>
      </c>
      <c r="T91" s="63" t="s">
        <v>327</v>
      </c>
      <c r="U91" s="64" t="str">
        <f>C89</f>
        <v>ERZİNCAN GENÇLER BİRLİĞİ G.S.K</v>
      </c>
      <c r="V91" s="65" t="str">
        <f>C91</f>
        <v>MOLLAKÖY BLD. S.K. (ERZİNCAN)</v>
      </c>
      <c r="W91" s="29">
        <f t="shared" si="81"/>
        <v>3</v>
      </c>
      <c r="X91" s="21">
        <f t="shared" si="81"/>
        <v>0</v>
      </c>
      <c r="Y91" s="327">
        <v>36</v>
      </c>
      <c r="Z91" s="296">
        <v>17</v>
      </c>
      <c r="AA91" s="296">
        <v>6</v>
      </c>
      <c r="AB91" s="296">
        <v>0</v>
      </c>
      <c r="AC91" s="296">
        <v>3</v>
      </c>
      <c r="AD91" s="296">
        <v>0</v>
      </c>
      <c r="AF91" s="117">
        <f t="shared" si="82"/>
        <v>1</v>
      </c>
      <c r="AG91" s="117">
        <f t="shared" si="83"/>
        <v>0</v>
      </c>
      <c r="AH91" s="117">
        <f t="shared" si="84"/>
        <v>0</v>
      </c>
      <c r="AI91" s="117">
        <f t="shared" si="85"/>
        <v>0</v>
      </c>
      <c r="AJ91" s="117">
        <f t="shared" si="86"/>
        <v>0</v>
      </c>
    </row>
    <row r="92" spans="2:36" s="117" customFormat="1" ht="15">
      <c r="B92" s="102">
        <v>4</v>
      </c>
      <c r="C92" s="16" t="s">
        <v>336</v>
      </c>
      <c r="D92" s="17">
        <f t="shared" si="78"/>
        <v>0</v>
      </c>
      <c r="E92" s="18">
        <f>AB89</f>
        <v>0</v>
      </c>
      <c r="F92" s="19">
        <f>AA89</f>
        <v>0</v>
      </c>
      <c r="G92" s="20">
        <f>AB92</f>
        <v>0</v>
      </c>
      <c r="H92" s="20">
        <f>AA92</f>
        <v>0</v>
      </c>
      <c r="I92" s="20">
        <f>AB94</f>
        <v>0</v>
      </c>
      <c r="J92" s="20">
        <f>AA94</f>
        <v>0</v>
      </c>
      <c r="K92" s="20"/>
      <c r="L92" s="20"/>
      <c r="M92" s="20"/>
      <c r="N92" s="20"/>
      <c r="O92" s="22">
        <f t="shared" si="79"/>
        <v>0</v>
      </c>
      <c r="P92" s="23"/>
      <c r="Q92" s="24">
        <f>Z89+Z92+Z94</f>
        <v>0</v>
      </c>
      <c r="R92" s="19">
        <f>Y89+Y92+Y94</f>
        <v>0</v>
      </c>
      <c r="S92" s="25">
        <f t="shared" si="80"/>
        <v>0</v>
      </c>
      <c r="T92" s="63" t="s">
        <v>335</v>
      </c>
      <c r="U92" s="64" t="str">
        <f>C90</f>
        <v>ERZİNCAN YURDUM GENÇLİK SPOR</v>
      </c>
      <c r="V92" s="65" t="str">
        <f>C92</f>
        <v>BYE</v>
      </c>
      <c r="W92" s="29">
        <f t="shared" si="81"/>
        <v>0</v>
      </c>
      <c r="X92" s="21">
        <f t="shared" si="81"/>
        <v>0</v>
      </c>
      <c r="Y92" s="327"/>
      <c r="Z92" s="296"/>
      <c r="AA92" s="296"/>
      <c r="AB92" s="296"/>
      <c r="AC92" s="296"/>
      <c r="AD92" s="296"/>
      <c r="AF92" s="117">
        <f t="shared" si="82"/>
        <v>0</v>
      </c>
      <c r="AG92" s="117">
        <f t="shared" si="83"/>
        <v>0</v>
      </c>
      <c r="AH92" s="117">
        <f t="shared" si="84"/>
        <v>0</v>
      </c>
      <c r="AI92" s="117">
        <f t="shared" si="85"/>
        <v>0</v>
      </c>
      <c r="AJ92" s="117">
        <f t="shared" si="86"/>
        <v>0</v>
      </c>
    </row>
    <row r="93" spans="2:36" s="117" customFormat="1" ht="15">
      <c r="B93" s="102"/>
      <c r="C93" s="16"/>
      <c r="D93" s="17"/>
      <c r="E93" s="18"/>
      <c r="F93" s="19"/>
      <c r="G93" s="20"/>
      <c r="H93" s="20"/>
      <c r="I93" s="20"/>
      <c r="J93" s="20"/>
      <c r="K93" s="20"/>
      <c r="L93" s="20"/>
      <c r="M93" s="20"/>
      <c r="N93" s="20"/>
      <c r="O93" s="22"/>
      <c r="P93" s="32"/>
      <c r="Q93" s="24"/>
      <c r="R93" s="19"/>
      <c r="S93" s="25"/>
      <c r="T93" s="63" t="s">
        <v>330</v>
      </c>
      <c r="U93" s="64" t="str">
        <f>C89</f>
        <v>ERZİNCAN GENÇLER BİRLİĞİ G.S.K</v>
      </c>
      <c r="V93" s="65" t="str">
        <f>C90</f>
        <v>ERZİNCAN YURDUM GENÇLİK SPOR</v>
      </c>
      <c r="W93" s="29">
        <f t="shared" si="81"/>
        <v>3</v>
      </c>
      <c r="X93" s="21">
        <f t="shared" si="81"/>
        <v>0</v>
      </c>
      <c r="Y93" s="327">
        <v>36</v>
      </c>
      <c r="Z93" s="296">
        <v>12</v>
      </c>
      <c r="AA93" s="296">
        <v>6</v>
      </c>
      <c r="AB93" s="296">
        <v>0</v>
      </c>
      <c r="AC93" s="296">
        <v>3</v>
      </c>
      <c r="AD93" s="296">
        <v>0</v>
      </c>
    </row>
    <row r="94" spans="2:36" s="117" customFormat="1" ht="15.75" thickBot="1">
      <c r="B94" s="106"/>
      <c r="C94" s="66"/>
      <c r="D94" s="67"/>
      <c r="E94" s="68"/>
      <c r="F94" s="69"/>
      <c r="G94" s="70"/>
      <c r="H94" s="70"/>
      <c r="I94" s="70"/>
      <c r="J94" s="70"/>
      <c r="K94" s="70"/>
      <c r="L94" s="70"/>
      <c r="M94" s="70"/>
      <c r="N94" s="70"/>
      <c r="O94" s="71"/>
      <c r="P94" s="72"/>
      <c r="Q94" s="73"/>
      <c r="R94" s="69"/>
      <c r="S94" s="74"/>
      <c r="T94" s="75" t="s">
        <v>320</v>
      </c>
      <c r="U94" s="76" t="str">
        <f>C91</f>
        <v>MOLLAKÖY BLD. S.K. (ERZİNCAN)</v>
      </c>
      <c r="V94" s="77" t="str">
        <f>C92</f>
        <v>BYE</v>
      </c>
      <c r="W94" s="59">
        <f t="shared" si="81"/>
        <v>0</v>
      </c>
      <c r="X94" s="60">
        <f t="shared" si="81"/>
        <v>0</v>
      </c>
      <c r="Y94" s="327"/>
      <c r="Z94" s="296"/>
      <c r="AA94" s="296"/>
      <c r="AB94" s="296"/>
      <c r="AC94" s="296"/>
      <c r="AD94" s="296"/>
    </row>
    <row r="95" spans="2:36" s="117" customFormat="1" ht="15" thickBot="1">
      <c r="B95" s="105"/>
      <c r="C95" s="61"/>
      <c r="D95" s="15"/>
      <c r="E95" s="15">
        <f>E86+E85+E84+E83+E82+E81+G86+G85+G84+G83+G82+G81+I86+I85+I84+I83+I82+I81+K86+K85+K84+K83+K82+K81+M86+M85+M84+M83+M82+M81</f>
        <v>18</v>
      </c>
      <c r="F95" s="15"/>
      <c r="G95" s="15"/>
      <c r="H95" s="15">
        <f>F86+F85+F84+F83+F82+F81+H86+H85+H84+H83+H82+H81+J86+J85+J84+J83+J82+J81+L86+L85+L84+L83+L82+L81+N86+N85+N84+N83+N82+N81</f>
        <v>18</v>
      </c>
      <c r="I95" s="15"/>
      <c r="J95" s="15"/>
      <c r="K95" s="15"/>
      <c r="L95" s="15"/>
      <c r="M95" s="15"/>
      <c r="N95" s="15"/>
      <c r="O95" s="15">
        <f>SUM(O81:O86)</f>
        <v>0</v>
      </c>
      <c r="P95" s="15"/>
      <c r="Q95" s="15">
        <f>SUM(Q81:Q86)</f>
        <v>132</v>
      </c>
      <c r="R95" s="15">
        <f>SUM(R81:R86)</f>
        <v>132</v>
      </c>
      <c r="S95" s="15">
        <f>SUM(S81:S86)</f>
        <v>0</v>
      </c>
      <c r="T95" s="15"/>
      <c r="U95" s="15"/>
      <c r="V95" s="15"/>
      <c r="W95" s="15"/>
      <c r="X95" s="15"/>
      <c r="Y95" s="296"/>
      <c r="Z95" s="296"/>
      <c r="AA95" s="296"/>
      <c r="AB95" s="296"/>
      <c r="AC95" s="296"/>
      <c r="AD95" s="296"/>
    </row>
    <row r="96" spans="2:36" s="117" customFormat="1" ht="63" customHeight="1" thickTop="1">
      <c r="B96" s="184" t="s">
        <v>985</v>
      </c>
      <c r="C96" s="8" t="s">
        <v>990</v>
      </c>
      <c r="D96" s="9" t="s">
        <v>307</v>
      </c>
      <c r="E96" s="10" t="s">
        <v>308</v>
      </c>
      <c r="F96" s="11" t="s">
        <v>309</v>
      </c>
      <c r="G96" s="10" t="s">
        <v>308</v>
      </c>
      <c r="H96" s="11" t="s">
        <v>309</v>
      </c>
      <c r="I96" s="10" t="s">
        <v>308</v>
      </c>
      <c r="J96" s="11" t="s">
        <v>309</v>
      </c>
      <c r="K96" s="10" t="s">
        <v>308</v>
      </c>
      <c r="L96" s="11" t="s">
        <v>309</v>
      </c>
      <c r="M96" s="10" t="s">
        <v>308</v>
      </c>
      <c r="N96" s="11" t="s">
        <v>309</v>
      </c>
      <c r="O96" s="62" t="s">
        <v>310</v>
      </c>
      <c r="P96" s="12" t="s">
        <v>311</v>
      </c>
      <c r="Q96" s="10" t="s">
        <v>312</v>
      </c>
      <c r="R96" s="11" t="s">
        <v>313</v>
      </c>
      <c r="S96" s="13" t="s">
        <v>314</v>
      </c>
      <c r="T96" s="14" t="s">
        <v>315</v>
      </c>
      <c r="U96" s="464" t="s">
        <v>316</v>
      </c>
      <c r="V96" s="465"/>
      <c r="W96" s="466" t="s">
        <v>317</v>
      </c>
      <c r="X96" s="467"/>
      <c r="Y96" s="325" t="s">
        <v>333</v>
      </c>
      <c r="Z96" s="326" t="s">
        <v>333</v>
      </c>
      <c r="AA96" s="326" t="s">
        <v>334</v>
      </c>
      <c r="AB96" s="326" t="s">
        <v>334</v>
      </c>
      <c r="AC96" s="296"/>
      <c r="AD96" s="296"/>
    </row>
    <row r="97" spans="2:36" s="117" customFormat="1" ht="12.75" customHeight="1">
      <c r="B97" s="102">
        <v>1</v>
      </c>
      <c r="C97" s="16" t="s">
        <v>374</v>
      </c>
      <c r="D97" s="17">
        <f>SUM(AF97:AJ97)</f>
        <v>2</v>
      </c>
      <c r="E97" s="18">
        <f>AA97</f>
        <v>6</v>
      </c>
      <c r="F97" s="19">
        <f>AB97</f>
        <v>0</v>
      </c>
      <c r="G97" s="20">
        <f>AA99</f>
        <v>0</v>
      </c>
      <c r="H97" s="20">
        <f>AB99</f>
        <v>6</v>
      </c>
      <c r="I97" s="20">
        <f>AA101</f>
        <v>6</v>
      </c>
      <c r="J97" s="20">
        <f>AB101</f>
        <v>0</v>
      </c>
      <c r="K97" s="20"/>
      <c r="L97" s="20"/>
      <c r="M97" s="20"/>
      <c r="N97" s="20"/>
      <c r="O97" s="22">
        <f>E97+G97+I97-F97-H97-J97</f>
        <v>6</v>
      </c>
      <c r="P97" s="23"/>
      <c r="Q97" s="24">
        <f>Y97+Y99+Y101</f>
        <v>72</v>
      </c>
      <c r="R97" s="19">
        <f>Z97+Z99+Z101</f>
        <v>69</v>
      </c>
      <c r="S97" s="25">
        <f>Q97-R97</f>
        <v>3</v>
      </c>
      <c r="T97" s="63" t="s">
        <v>324</v>
      </c>
      <c r="U97" s="64" t="str">
        <f>C97</f>
        <v>CİMİN SİYAH İNCİ SPOR K.</v>
      </c>
      <c r="V97" s="65" t="str">
        <f>C100</f>
        <v>ÜZÜMLÜ BELEDİYE S.K.(ERZİNCAN)</v>
      </c>
      <c r="W97" s="29">
        <f>AC97</f>
        <v>3</v>
      </c>
      <c r="X97" s="21">
        <f>AD97</f>
        <v>0</v>
      </c>
      <c r="Y97" s="327">
        <v>36</v>
      </c>
      <c r="Z97" s="296">
        <v>18</v>
      </c>
      <c r="AA97" s="296">
        <v>6</v>
      </c>
      <c r="AB97" s="296">
        <v>0</v>
      </c>
      <c r="AC97" s="296">
        <v>3</v>
      </c>
      <c r="AD97" s="296">
        <v>0</v>
      </c>
      <c r="AF97" s="117">
        <f>IF(E97&gt;F97,1,0)</f>
        <v>1</v>
      </c>
      <c r="AG97" s="117">
        <f>IF(G97&gt;H97,1,0)</f>
        <v>0</v>
      </c>
      <c r="AH97" s="117">
        <f>IF(I97&gt;J97,1,0)</f>
        <v>1</v>
      </c>
      <c r="AI97" s="117">
        <f>IF(K97&gt;L97,1,0)</f>
        <v>0</v>
      </c>
      <c r="AJ97" s="117">
        <f>IF(M97&gt;N97,1,0)</f>
        <v>0</v>
      </c>
    </row>
    <row r="98" spans="2:36" s="117" customFormat="1" ht="15">
      <c r="B98" s="102">
        <v>2</v>
      </c>
      <c r="C98" s="16" t="s">
        <v>74</v>
      </c>
      <c r="D98" s="17">
        <f t="shared" ref="D98:D100" si="87">SUM(AF98:AJ98)</f>
        <v>1</v>
      </c>
      <c r="E98" s="18">
        <f>AA98</f>
        <v>0</v>
      </c>
      <c r="F98" s="19">
        <f>AB98</f>
        <v>6</v>
      </c>
      <c r="G98" s="20">
        <f>AA100</f>
        <v>6</v>
      </c>
      <c r="H98" s="20">
        <f>AB100</f>
        <v>1</v>
      </c>
      <c r="I98" s="20">
        <f>AB101</f>
        <v>0</v>
      </c>
      <c r="J98" s="20">
        <f>AA101</f>
        <v>6</v>
      </c>
      <c r="K98" s="20"/>
      <c r="L98" s="20"/>
      <c r="M98" s="20"/>
      <c r="N98" s="20"/>
      <c r="O98" s="22">
        <f t="shared" ref="O98:O100" si="88">E98+G98+I98-F98-H98-J98</f>
        <v>-7</v>
      </c>
      <c r="P98" s="23"/>
      <c r="Q98" s="24">
        <f>Y98+Y100+Z101</f>
        <v>51</v>
      </c>
      <c r="R98" s="19">
        <f>Z98+Z100+Y101</f>
        <v>89</v>
      </c>
      <c r="S98" s="25">
        <f t="shared" ref="S98:S100" si="89">Q98-R98</f>
        <v>-38</v>
      </c>
      <c r="T98" s="63" t="s">
        <v>323</v>
      </c>
      <c r="U98" s="64" t="str">
        <f>C98</f>
        <v>ERZİNCAN GENÇLİK SPOR KULÜBÜ</v>
      </c>
      <c r="V98" s="65" t="str">
        <f>C99</f>
        <v>ERZİNCAN TENİS KULÜBÜ</v>
      </c>
      <c r="W98" s="29">
        <f t="shared" ref="W98:X102" si="90">AC98</f>
        <v>0</v>
      </c>
      <c r="X98" s="21">
        <f t="shared" si="90"/>
        <v>3</v>
      </c>
      <c r="Y98" s="327">
        <v>0</v>
      </c>
      <c r="Z98" s="296">
        <v>36</v>
      </c>
      <c r="AA98" s="296">
        <v>0</v>
      </c>
      <c r="AB98" s="296">
        <v>6</v>
      </c>
      <c r="AC98" s="296">
        <v>0</v>
      </c>
      <c r="AD98" s="296">
        <v>3</v>
      </c>
      <c r="AF98" s="117">
        <f t="shared" ref="AF98:AF100" si="91">IF(E98&gt;F98,1,0)</f>
        <v>0</v>
      </c>
      <c r="AG98" s="117">
        <f t="shared" ref="AG98:AG100" si="92">IF(G98&gt;H98,1,0)</f>
        <v>1</v>
      </c>
      <c r="AH98" s="117">
        <f t="shared" ref="AH98:AH100" si="93">IF(I98&gt;J98,1,0)</f>
        <v>0</v>
      </c>
      <c r="AI98" s="117">
        <f t="shared" ref="AI98:AI100" si="94">IF(K98&gt;L98,1,0)</f>
        <v>0</v>
      </c>
      <c r="AJ98" s="117">
        <f t="shared" ref="AJ98:AJ100" si="95">IF(M98&gt;N98,1,0)</f>
        <v>0</v>
      </c>
    </row>
    <row r="99" spans="2:36" s="117" customFormat="1" ht="15">
      <c r="B99" s="102">
        <v>3</v>
      </c>
      <c r="C99" s="16" t="s">
        <v>9</v>
      </c>
      <c r="D99" s="17">
        <f t="shared" si="87"/>
        <v>3</v>
      </c>
      <c r="E99" s="18">
        <f>AB98</f>
        <v>6</v>
      </c>
      <c r="F99" s="19">
        <f>AA98</f>
        <v>0</v>
      </c>
      <c r="G99" s="20">
        <f>AB99</f>
        <v>6</v>
      </c>
      <c r="H99" s="20">
        <f>AA99</f>
        <v>0</v>
      </c>
      <c r="I99" s="20">
        <f>AA102</f>
        <v>6</v>
      </c>
      <c r="J99" s="20">
        <f>AB102</f>
        <v>0</v>
      </c>
      <c r="K99" s="20"/>
      <c r="L99" s="20"/>
      <c r="M99" s="20"/>
      <c r="N99" s="20"/>
      <c r="O99" s="22">
        <f t="shared" si="88"/>
        <v>18</v>
      </c>
      <c r="P99" s="23"/>
      <c r="Q99" s="24">
        <f>Z98+Z99+Y102</f>
        <v>108</v>
      </c>
      <c r="R99" s="19">
        <f>Y98+Y99+Z102</f>
        <v>0</v>
      </c>
      <c r="S99" s="25">
        <f t="shared" si="89"/>
        <v>108</v>
      </c>
      <c r="T99" s="63" t="s">
        <v>327</v>
      </c>
      <c r="U99" s="64" t="str">
        <f>C97</f>
        <v>CİMİN SİYAH İNCİ SPOR K.</v>
      </c>
      <c r="V99" s="65" t="str">
        <f>C99</f>
        <v>ERZİNCAN TENİS KULÜBÜ</v>
      </c>
      <c r="W99" s="29">
        <f t="shared" si="90"/>
        <v>0</v>
      </c>
      <c r="X99" s="21">
        <f t="shared" si="90"/>
        <v>3</v>
      </c>
      <c r="Y99" s="327">
        <v>0</v>
      </c>
      <c r="Z99" s="296">
        <v>36</v>
      </c>
      <c r="AA99" s="296">
        <v>0</v>
      </c>
      <c r="AB99" s="296">
        <v>6</v>
      </c>
      <c r="AC99" s="296">
        <v>0</v>
      </c>
      <c r="AD99" s="296">
        <v>3</v>
      </c>
      <c r="AF99" s="117">
        <f t="shared" si="91"/>
        <v>1</v>
      </c>
      <c r="AG99" s="117">
        <f t="shared" si="92"/>
        <v>1</v>
      </c>
      <c r="AH99" s="117">
        <f t="shared" si="93"/>
        <v>1</v>
      </c>
      <c r="AI99" s="117">
        <f t="shared" si="94"/>
        <v>0</v>
      </c>
      <c r="AJ99" s="117">
        <f t="shared" si="95"/>
        <v>0</v>
      </c>
    </row>
    <row r="100" spans="2:36" s="117" customFormat="1" ht="15">
      <c r="B100" s="102">
        <v>4</v>
      </c>
      <c r="C100" s="16" t="s">
        <v>378</v>
      </c>
      <c r="D100" s="17">
        <f t="shared" si="87"/>
        <v>0</v>
      </c>
      <c r="E100" s="18">
        <f>AB97</f>
        <v>0</v>
      </c>
      <c r="F100" s="19">
        <f>AA97</f>
        <v>6</v>
      </c>
      <c r="G100" s="20">
        <f>AB100</f>
        <v>1</v>
      </c>
      <c r="H100" s="20">
        <f>AA100</f>
        <v>6</v>
      </c>
      <c r="I100" s="20">
        <f>AB102</f>
        <v>0</v>
      </c>
      <c r="J100" s="20">
        <f>AA102</f>
        <v>6</v>
      </c>
      <c r="K100" s="20"/>
      <c r="L100" s="20"/>
      <c r="M100" s="20"/>
      <c r="N100" s="20"/>
      <c r="O100" s="22">
        <f t="shared" si="88"/>
        <v>-17</v>
      </c>
      <c r="P100" s="23"/>
      <c r="Q100" s="24">
        <f>Z97+Z100+Z102</f>
        <v>35</v>
      </c>
      <c r="R100" s="19">
        <f>Y97+Y100+Y102</f>
        <v>108</v>
      </c>
      <c r="S100" s="25">
        <f t="shared" si="89"/>
        <v>-73</v>
      </c>
      <c r="T100" s="63" t="s">
        <v>335</v>
      </c>
      <c r="U100" s="64" t="str">
        <f>C98</f>
        <v>ERZİNCAN GENÇLİK SPOR KULÜBÜ</v>
      </c>
      <c r="V100" s="65" t="str">
        <f>C100</f>
        <v>ÜZÜMLÜ BELEDİYE S.K.(ERZİNCAN)</v>
      </c>
      <c r="W100" s="29">
        <f t="shared" si="90"/>
        <v>3</v>
      </c>
      <c r="X100" s="21">
        <f t="shared" si="90"/>
        <v>0</v>
      </c>
      <c r="Y100" s="327">
        <v>36</v>
      </c>
      <c r="Z100" s="296">
        <v>17</v>
      </c>
      <c r="AA100" s="296">
        <v>6</v>
      </c>
      <c r="AB100" s="296">
        <v>1</v>
      </c>
      <c r="AC100" s="296">
        <v>3</v>
      </c>
      <c r="AD100" s="296">
        <v>0</v>
      </c>
      <c r="AF100" s="117">
        <f t="shared" si="91"/>
        <v>0</v>
      </c>
      <c r="AG100" s="117">
        <f t="shared" si="92"/>
        <v>0</v>
      </c>
      <c r="AH100" s="117">
        <f t="shared" si="93"/>
        <v>0</v>
      </c>
      <c r="AI100" s="117">
        <f t="shared" si="94"/>
        <v>0</v>
      </c>
      <c r="AJ100" s="117">
        <f t="shared" si="95"/>
        <v>0</v>
      </c>
    </row>
    <row r="101" spans="2:36" s="117" customFormat="1" ht="15">
      <c r="B101" s="102"/>
      <c r="C101" s="16"/>
      <c r="D101" s="17"/>
      <c r="E101" s="18"/>
      <c r="F101" s="19"/>
      <c r="G101" s="20"/>
      <c r="H101" s="20"/>
      <c r="I101" s="20"/>
      <c r="J101" s="20"/>
      <c r="K101" s="20"/>
      <c r="L101" s="20"/>
      <c r="M101" s="20"/>
      <c r="N101" s="20"/>
      <c r="O101" s="22"/>
      <c r="P101" s="32"/>
      <c r="Q101" s="24"/>
      <c r="R101" s="19"/>
      <c r="S101" s="25"/>
      <c r="T101" s="63" t="s">
        <v>330</v>
      </c>
      <c r="U101" s="64" t="str">
        <f>C97</f>
        <v>CİMİN SİYAH İNCİ SPOR K.</v>
      </c>
      <c r="V101" s="65" t="str">
        <f>C98</f>
        <v>ERZİNCAN GENÇLİK SPOR KULÜBÜ</v>
      </c>
      <c r="W101" s="29">
        <f t="shared" si="90"/>
        <v>3</v>
      </c>
      <c r="X101" s="21">
        <f t="shared" si="90"/>
        <v>0</v>
      </c>
      <c r="Y101" s="327">
        <v>36</v>
      </c>
      <c r="Z101" s="296">
        <v>15</v>
      </c>
      <c r="AA101" s="296">
        <v>6</v>
      </c>
      <c r="AB101" s="296">
        <v>0</v>
      </c>
      <c r="AC101" s="296">
        <v>3</v>
      </c>
      <c r="AD101" s="296">
        <v>0</v>
      </c>
    </row>
    <row r="102" spans="2:36" s="117" customFormat="1" ht="15.75" thickBot="1">
      <c r="B102" s="106"/>
      <c r="C102" s="66"/>
      <c r="D102" s="67"/>
      <c r="E102" s="68"/>
      <c r="F102" s="69"/>
      <c r="G102" s="70"/>
      <c r="H102" s="70"/>
      <c r="I102" s="70"/>
      <c r="J102" s="70"/>
      <c r="K102" s="70"/>
      <c r="L102" s="70"/>
      <c r="M102" s="70"/>
      <c r="N102" s="70"/>
      <c r="O102" s="71"/>
      <c r="P102" s="72"/>
      <c r="Q102" s="73"/>
      <c r="R102" s="69"/>
      <c r="S102" s="74"/>
      <c r="T102" s="75" t="s">
        <v>320</v>
      </c>
      <c r="U102" s="76" t="str">
        <f>C99</f>
        <v>ERZİNCAN TENİS KULÜBÜ</v>
      </c>
      <c r="V102" s="77" t="str">
        <f>C100</f>
        <v>ÜZÜMLÜ BELEDİYE S.K.(ERZİNCAN)</v>
      </c>
      <c r="W102" s="59">
        <f t="shared" si="90"/>
        <v>3</v>
      </c>
      <c r="X102" s="60">
        <f t="shared" si="90"/>
        <v>0</v>
      </c>
      <c r="Y102" s="327">
        <v>36</v>
      </c>
      <c r="Z102" s="296">
        <v>0</v>
      </c>
      <c r="AA102" s="296">
        <v>6</v>
      </c>
      <c r="AB102" s="296">
        <v>0</v>
      </c>
      <c r="AC102" s="296">
        <v>3</v>
      </c>
      <c r="AD102" s="296">
        <v>0</v>
      </c>
    </row>
    <row r="103" spans="2:36" s="117" customFormat="1" ht="15" thickBot="1">
      <c r="B103" s="105"/>
      <c r="C103" s="61"/>
      <c r="D103" s="15"/>
      <c r="E103" s="15">
        <f>E102+E101+E100+E99+E98+E97+G102+G101+G100+G99+G98+G97+I102+I101+I100+I99+I98+I97+K102+K101+K100+K99+K98+K97+M102+M101+M100+M99+M98+M97</f>
        <v>37</v>
      </c>
      <c r="F103" s="15"/>
      <c r="G103" s="15"/>
      <c r="H103" s="15">
        <f>F102+F101+F100+F99+F98+F97+H102+H101+H100+H99+H98+H97+J102+J101+J100+J99+J98+J97+L102+L101+L100+L99+L98+L97+N102+N101+N100+N99+N98+N97</f>
        <v>37</v>
      </c>
      <c r="I103" s="15"/>
      <c r="J103" s="15"/>
      <c r="K103" s="15"/>
      <c r="L103" s="15"/>
      <c r="M103" s="15"/>
      <c r="N103" s="15"/>
      <c r="O103" s="15">
        <f>SUM(O97:O102)</f>
        <v>0</v>
      </c>
      <c r="P103" s="15"/>
      <c r="Q103" s="15">
        <f>SUM(Q97:Q102)</f>
        <v>266</v>
      </c>
      <c r="R103" s="15">
        <f>SUM(R97:R102)</f>
        <v>266</v>
      </c>
      <c r="S103" s="15">
        <f>SUM(S97:S102)</f>
        <v>0</v>
      </c>
      <c r="T103" s="15"/>
      <c r="U103" s="15"/>
      <c r="V103" s="15"/>
      <c r="W103" s="15"/>
      <c r="X103" s="15"/>
      <c r="Y103" s="296"/>
      <c r="Z103" s="296"/>
      <c r="AA103" s="296"/>
      <c r="AB103" s="296"/>
      <c r="AC103" s="296"/>
      <c r="AD103" s="296"/>
    </row>
    <row r="104" spans="2:36" ht="15.75" thickBot="1">
      <c r="C104" s="333" t="s">
        <v>1031</v>
      </c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T104" s="334"/>
      <c r="U104" s="350" t="s">
        <v>375</v>
      </c>
      <c r="V104" s="351" t="s">
        <v>9</v>
      </c>
      <c r="W104" s="341">
        <f t="shared" ref="W104" si="96">AC104</f>
        <v>0</v>
      </c>
      <c r="X104" s="342">
        <f t="shared" ref="X104" si="97">AD104</f>
        <v>3</v>
      </c>
      <c r="Y104" s="335">
        <v>0</v>
      </c>
      <c r="Z104" s="336">
        <v>36</v>
      </c>
      <c r="AA104" s="336">
        <v>0</v>
      </c>
      <c r="AB104" s="336">
        <v>6</v>
      </c>
      <c r="AC104" s="336">
        <v>0</v>
      </c>
      <c r="AD104" s="336">
        <v>3</v>
      </c>
    </row>
    <row r="105" spans="2:36" s="117" customFormat="1">
      <c r="B105" s="105"/>
      <c r="C105" s="6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327"/>
      <c r="Z105" s="296"/>
      <c r="AA105" s="296"/>
      <c r="AB105" s="296"/>
      <c r="AC105" s="296"/>
      <c r="AD105" s="296"/>
    </row>
    <row r="106" spans="2:36" s="117" customFormat="1" ht="15" thickBot="1">
      <c r="B106" s="105"/>
      <c r="C106" s="6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327"/>
      <c r="Z106" s="296"/>
      <c r="AA106" s="296"/>
      <c r="AB106" s="296"/>
      <c r="AC106" s="296"/>
      <c r="AD106" s="296"/>
    </row>
    <row r="107" spans="2:36" s="117" customFormat="1" ht="79.349999999999994" customHeight="1" thickTop="1">
      <c r="B107" s="185" t="s">
        <v>41</v>
      </c>
      <c r="C107" s="8" t="s">
        <v>337</v>
      </c>
      <c r="D107" s="9" t="s">
        <v>307</v>
      </c>
      <c r="E107" s="10" t="s">
        <v>308</v>
      </c>
      <c r="F107" s="11" t="s">
        <v>309</v>
      </c>
      <c r="G107" s="10" t="s">
        <v>308</v>
      </c>
      <c r="H107" s="11" t="s">
        <v>309</v>
      </c>
      <c r="I107" s="10" t="s">
        <v>308</v>
      </c>
      <c r="J107" s="11" t="s">
        <v>309</v>
      </c>
      <c r="K107" s="10" t="s">
        <v>308</v>
      </c>
      <c r="L107" s="11" t="s">
        <v>309</v>
      </c>
      <c r="M107" s="10" t="s">
        <v>308</v>
      </c>
      <c r="N107" s="11" t="s">
        <v>309</v>
      </c>
      <c r="O107" s="62" t="s">
        <v>310</v>
      </c>
      <c r="P107" s="12" t="s">
        <v>311</v>
      </c>
      <c r="Q107" s="10" t="s">
        <v>312</v>
      </c>
      <c r="R107" s="11" t="s">
        <v>313</v>
      </c>
      <c r="S107" s="13" t="s">
        <v>314</v>
      </c>
      <c r="T107" s="14" t="s">
        <v>315</v>
      </c>
      <c r="U107" s="464" t="s">
        <v>316</v>
      </c>
      <c r="V107" s="465"/>
      <c r="W107" s="466" t="s">
        <v>317</v>
      </c>
      <c r="X107" s="467"/>
      <c r="Y107" s="325" t="s">
        <v>333</v>
      </c>
      <c r="Z107" s="326" t="s">
        <v>333</v>
      </c>
      <c r="AA107" s="326" t="s">
        <v>334</v>
      </c>
      <c r="AB107" s="326" t="s">
        <v>334</v>
      </c>
      <c r="AC107" s="296"/>
      <c r="AD107" s="296"/>
    </row>
    <row r="108" spans="2:36" s="117" customFormat="1" ht="12.75" customHeight="1">
      <c r="B108" s="102">
        <v>1</v>
      </c>
      <c r="C108" s="16" t="s">
        <v>258</v>
      </c>
      <c r="D108" s="17">
        <f>SUM(AF108:AJ108)</f>
        <v>2</v>
      </c>
      <c r="E108" s="18">
        <f>AA108</f>
        <v>0</v>
      </c>
      <c r="F108" s="19">
        <f>AB108</f>
        <v>0</v>
      </c>
      <c r="G108" s="20">
        <f>AA110</f>
        <v>6</v>
      </c>
      <c r="H108" s="20">
        <f>AB110</f>
        <v>0</v>
      </c>
      <c r="I108" s="20">
        <f>AA112</f>
        <v>6</v>
      </c>
      <c r="J108" s="20">
        <f>AB112</f>
        <v>0</v>
      </c>
      <c r="K108" s="20"/>
      <c r="L108" s="20"/>
      <c r="M108" s="20"/>
      <c r="N108" s="20"/>
      <c r="O108" s="22">
        <f>E108+G108+I108-F108-H108-J108</f>
        <v>12</v>
      </c>
      <c r="P108" s="23"/>
      <c r="Q108" s="24">
        <f>Y108+Y110+Y112</f>
        <v>72</v>
      </c>
      <c r="R108" s="19">
        <f>Z108+Z110+Z112</f>
        <v>15</v>
      </c>
      <c r="S108" s="25">
        <f>Q108-R108</f>
        <v>57</v>
      </c>
      <c r="T108" s="63" t="s">
        <v>324</v>
      </c>
      <c r="U108" s="64" t="str">
        <f>C108</f>
        <v>ERZURUM TENİS VE KAYAK SPOR K.</v>
      </c>
      <c r="V108" s="65" t="str">
        <f>C111</f>
        <v>BYE</v>
      </c>
      <c r="W108" s="29">
        <f>AC108</f>
        <v>0</v>
      </c>
      <c r="X108" s="21">
        <f>AD108</f>
        <v>0</v>
      </c>
      <c r="Y108" s="327"/>
      <c r="Z108" s="296"/>
      <c r="AA108" s="296"/>
      <c r="AB108" s="296"/>
      <c r="AC108" s="296"/>
      <c r="AD108" s="296"/>
      <c r="AF108" s="117">
        <f>IF(E108&gt;F108,1,0)</f>
        <v>0</v>
      </c>
      <c r="AG108" s="117">
        <f>IF(G108&gt;H108,1,0)</f>
        <v>1</v>
      </c>
      <c r="AH108" s="117">
        <f>IF(I108&gt;J108,1,0)</f>
        <v>1</v>
      </c>
      <c r="AI108" s="117">
        <f>IF(K108&gt;L108,1,0)</f>
        <v>0</v>
      </c>
      <c r="AJ108" s="117">
        <f>IF(M108&gt;N108,1,0)</f>
        <v>0</v>
      </c>
    </row>
    <row r="109" spans="2:36" s="117" customFormat="1" ht="15">
      <c r="B109" s="102">
        <v>2</v>
      </c>
      <c r="C109" s="16" t="s">
        <v>10</v>
      </c>
      <c r="D109" s="17">
        <f t="shared" ref="D109:D111" si="98">SUM(AF109:AJ109)</f>
        <v>0</v>
      </c>
      <c r="E109" s="18">
        <f>AA109</f>
        <v>0</v>
      </c>
      <c r="F109" s="19">
        <f>AB109</f>
        <v>6</v>
      </c>
      <c r="G109" s="20">
        <f>AA111</f>
        <v>0</v>
      </c>
      <c r="H109" s="20">
        <f>AB111</f>
        <v>0</v>
      </c>
      <c r="I109" s="20">
        <f>AB112</f>
        <v>0</v>
      </c>
      <c r="J109" s="20">
        <f>AA112</f>
        <v>6</v>
      </c>
      <c r="K109" s="20"/>
      <c r="L109" s="20"/>
      <c r="M109" s="20"/>
      <c r="N109" s="20"/>
      <c r="O109" s="22">
        <f t="shared" ref="O109:O111" si="99">E109+G109+I109-F109-H109-J109</f>
        <v>-12</v>
      </c>
      <c r="P109" s="23"/>
      <c r="Q109" s="24">
        <f>Y109+Y111+Z112</f>
        <v>26</v>
      </c>
      <c r="R109" s="19">
        <f>Z109+Z111+Y112</f>
        <v>72</v>
      </c>
      <c r="S109" s="25">
        <f t="shared" ref="S109:S111" si="100">Q109-R109</f>
        <v>-46</v>
      </c>
      <c r="T109" s="63" t="s">
        <v>323</v>
      </c>
      <c r="U109" s="64" t="str">
        <f>C109</f>
        <v>ERZURUM GENÇLİK SPOR KULÜBÜ</v>
      </c>
      <c r="V109" s="65" t="str">
        <f>C110</f>
        <v>ERZURUM EKSİ 25 GENÇLİK SPOR K.</v>
      </c>
      <c r="W109" s="29">
        <f t="shared" ref="W109:X113" si="101">AC109</f>
        <v>0</v>
      </c>
      <c r="X109" s="21">
        <f t="shared" si="101"/>
        <v>3</v>
      </c>
      <c r="Y109" s="327">
        <v>14</v>
      </c>
      <c r="Z109" s="296">
        <v>36</v>
      </c>
      <c r="AA109" s="296">
        <v>0</v>
      </c>
      <c r="AB109" s="296">
        <v>6</v>
      </c>
      <c r="AC109" s="296">
        <v>0</v>
      </c>
      <c r="AD109" s="296">
        <v>3</v>
      </c>
      <c r="AF109" s="117">
        <f t="shared" ref="AF109:AF111" si="102">IF(E109&gt;F109,1,0)</f>
        <v>0</v>
      </c>
      <c r="AG109" s="117">
        <f t="shared" ref="AG109:AG111" si="103">IF(G109&gt;H109,1,0)</f>
        <v>0</v>
      </c>
      <c r="AH109" s="117">
        <f t="shared" ref="AH109:AH111" si="104">IF(I109&gt;J109,1,0)</f>
        <v>0</v>
      </c>
      <c r="AI109" s="117">
        <f t="shared" ref="AI109:AI111" si="105">IF(K109&gt;L109,1,0)</f>
        <v>0</v>
      </c>
      <c r="AJ109" s="117">
        <f t="shared" ref="AJ109:AJ111" si="106">IF(M109&gt;N109,1,0)</f>
        <v>0</v>
      </c>
    </row>
    <row r="110" spans="2:36" s="117" customFormat="1" ht="15">
      <c r="B110" s="102">
        <v>3</v>
      </c>
      <c r="C110" s="16" t="s">
        <v>380</v>
      </c>
      <c r="D110" s="17">
        <f t="shared" si="98"/>
        <v>1</v>
      </c>
      <c r="E110" s="18">
        <f>AB109</f>
        <v>6</v>
      </c>
      <c r="F110" s="19">
        <f>AA109</f>
        <v>0</v>
      </c>
      <c r="G110" s="20">
        <f>AB110</f>
        <v>0</v>
      </c>
      <c r="H110" s="20">
        <f>AA110</f>
        <v>6</v>
      </c>
      <c r="I110" s="20">
        <f>AA113</f>
        <v>0</v>
      </c>
      <c r="J110" s="20">
        <f>AB113</f>
        <v>0</v>
      </c>
      <c r="K110" s="20"/>
      <c r="L110" s="20"/>
      <c r="M110" s="20"/>
      <c r="N110" s="20"/>
      <c r="O110" s="22">
        <f t="shared" si="99"/>
        <v>0</v>
      </c>
      <c r="P110" s="23"/>
      <c r="Q110" s="24">
        <f>Z109+Z110+Y113</f>
        <v>39</v>
      </c>
      <c r="R110" s="19">
        <f>Y109+Y110+Z113</f>
        <v>50</v>
      </c>
      <c r="S110" s="25">
        <f t="shared" si="100"/>
        <v>-11</v>
      </c>
      <c r="T110" s="63" t="s">
        <v>327</v>
      </c>
      <c r="U110" s="64" t="str">
        <f>C108</f>
        <v>ERZURUM TENİS VE KAYAK SPOR K.</v>
      </c>
      <c r="V110" s="65" t="str">
        <f>C110</f>
        <v>ERZURUM EKSİ 25 GENÇLİK SPOR K.</v>
      </c>
      <c r="W110" s="29">
        <f t="shared" si="101"/>
        <v>3</v>
      </c>
      <c r="X110" s="21">
        <f t="shared" si="101"/>
        <v>0</v>
      </c>
      <c r="Y110" s="327">
        <v>36</v>
      </c>
      <c r="Z110" s="296">
        <v>3</v>
      </c>
      <c r="AA110" s="296">
        <v>6</v>
      </c>
      <c r="AB110" s="296">
        <v>0</v>
      </c>
      <c r="AC110" s="296">
        <v>3</v>
      </c>
      <c r="AD110" s="296">
        <v>0</v>
      </c>
      <c r="AF110" s="117">
        <f t="shared" si="102"/>
        <v>1</v>
      </c>
      <c r="AG110" s="117">
        <f t="shared" si="103"/>
        <v>0</v>
      </c>
      <c r="AH110" s="117">
        <f t="shared" si="104"/>
        <v>0</v>
      </c>
      <c r="AI110" s="117">
        <f t="shared" si="105"/>
        <v>0</v>
      </c>
      <c r="AJ110" s="117">
        <f t="shared" si="106"/>
        <v>0</v>
      </c>
    </row>
    <row r="111" spans="2:36" s="117" customFormat="1" ht="15">
      <c r="B111" s="102">
        <v>4</v>
      </c>
      <c r="C111" s="16" t="s">
        <v>336</v>
      </c>
      <c r="D111" s="17">
        <f t="shared" si="98"/>
        <v>0</v>
      </c>
      <c r="E111" s="18">
        <f>AB108</f>
        <v>0</v>
      </c>
      <c r="F111" s="19">
        <f>AA108</f>
        <v>0</v>
      </c>
      <c r="G111" s="20">
        <f>AB111</f>
        <v>0</v>
      </c>
      <c r="H111" s="20">
        <f>AA111</f>
        <v>0</v>
      </c>
      <c r="I111" s="20">
        <f>AB113</f>
        <v>0</v>
      </c>
      <c r="J111" s="20">
        <f>AA113</f>
        <v>0</v>
      </c>
      <c r="K111" s="20"/>
      <c r="L111" s="20"/>
      <c r="M111" s="20"/>
      <c r="N111" s="20"/>
      <c r="O111" s="22">
        <f t="shared" si="99"/>
        <v>0</v>
      </c>
      <c r="P111" s="23"/>
      <c r="Q111" s="24">
        <f>Z108+Z111+Z113</f>
        <v>0</v>
      </c>
      <c r="R111" s="19">
        <f>Y108+Y111+Y113</f>
        <v>0</v>
      </c>
      <c r="S111" s="25">
        <f t="shared" si="100"/>
        <v>0</v>
      </c>
      <c r="T111" s="63" t="s">
        <v>335</v>
      </c>
      <c r="U111" s="64" t="str">
        <f>C109</f>
        <v>ERZURUM GENÇLİK SPOR KULÜBÜ</v>
      </c>
      <c r="V111" s="65" t="str">
        <f>C111</f>
        <v>BYE</v>
      </c>
      <c r="W111" s="29">
        <f t="shared" si="101"/>
        <v>0</v>
      </c>
      <c r="X111" s="21">
        <f t="shared" si="101"/>
        <v>0</v>
      </c>
      <c r="Y111" s="327"/>
      <c r="Z111" s="296"/>
      <c r="AA111" s="296"/>
      <c r="AB111" s="296"/>
      <c r="AC111" s="296"/>
      <c r="AD111" s="296"/>
      <c r="AF111" s="117">
        <f t="shared" si="102"/>
        <v>0</v>
      </c>
      <c r="AG111" s="117">
        <f t="shared" si="103"/>
        <v>0</v>
      </c>
      <c r="AH111" s="117">
        <f t="shared" si="104"/>
        <v>0</v>
      </c>
      <c r="AI111" s="117">
        <f t="shared" si="105"/>
        <v>0</v>
      </c>
      <c r="AJ111" s="117">
        <f t="shared" si="106"/>
        <v>0</v>
      </c>
    </row>
    <row r="112" spans="2:36" s="117" customFormat="1" ht="15">
      <c r="B112" s="102"/>
      <c r="C112" s="16"/>
      <c r="D112" s="17"/>
      <c r="E112" s="18"/>
      <c r="F112" s="19"/>
      <c r="G112" s="20"/>
      <c r="H112" s="20"/>
      <c r="I112" s="20"/>
      <c r="J112" s="20"/>
      <c r="K112" s="20"/>
      <c r="L112" s="20"/>
      <c r="M112" s="20"/>
      <c r="N112" s="20"/>
      <c r="O112" s="22"/>
      <c r="P112" s="32"/>
      <c r="Q112" s="24"/>
      <c r="R112" s="19"/>
      <c r="S112" s="25"/>
      <c r="T112" s="63" t="s">
        <v>330</v>
      </c>
      <c r="U112" s="64" t="str">
        <f>C108</f>
        <v>ERZURUM TENİS VE KAYAK SPOR K.</v>
      </c>
      <c r="V112" s="65" t="str">
        <f>C109</f>
        <v>ERZURUM GENÇLİK SPOR KULÜBÜ</v>
      </c>
      <c r="W112" s="29">
        <f t="shared" si="101"/>
        <v>3</v>
      </c>
      <c r="X112" s="21">
        <f t="shared" si="101"/>
        <v>0</v>
      </c>
      <c r="Y112" s="327">
        <v>36</v>
      </c>
      <c r="Z112" s="296">
        <v>12</v>
      </c>
      <c r="AA112" s="296">
        <v>6</v>
      </c>
      <c r="AB112" s="296">
        <v>0</v>
      </c>
      <c r="AC112" s="296">
        <v>3</v>
      </c>
      <c r="AD112" s="296">
        <v>0</v>
      </c>
    </row>
    <row r="113" spans="2:36" s="117" customFormat="1" ht="15.75" thickBot="1">
      <c r="B113" s="106"/>
      <c r="C113" s="66"/>
      <c r="D113" s="67"/>
      <c r="E113" s="68"/>
      <c r="F113" s="69"/>
      <c r="G113" s="70"/>
      <c r="H113" s="70"/>
      <c r="I113" s="70"/>
      <c r="J113" s="70"/>
      <c r="K113" s="70"/>
      <c r="L113" s="70"/>
      <c r="M113" s="70"/>
      <c r="N113" s="70"/>
      <c r="O113" s="71"/>
      <c r="P113" s="72"/>
      <c r="Q113" s="73"/>
      <c r="R113" s="69"/>
      <c r="S113" s="74"/>
      <c r="T113" s="75" t="s">
        <v>320</v>
      </c>
      <c r="U113" s="76" t="str">
        <f>C110</f>
        <v>ERZURUM EKSİ 25 GENÇLİK SPOR K.</v>
      </c>
      <c r="V113" s="77" t="str">
        <f>C111</f>
        <v>BYE</v>
      </c>
      <c r="W113" s="59">
        <f t="shared" si="101"/>
        <v>0</v>
      </c>
      <c r="X113" s="60">
        <f t="shared" si="101"/>
        <v>0</v>
      </c>
      <c r="Y113" s="327"/>
      <c r="Z113" s="296"/>
      <c r="AA113" s="296"/>
      <c r="AB113" s="296"/>
      <c r="AC113" s="296"/>
      <c r="AD113" s="296"/>
    </row>
    <row r="114" spans="2:36" s="117" customFormat="1" ht="15" thickBot="1">
      <c r="B114" s="105"/>
      <c r="C114" s="6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296"/>
      <c r="Z114" s="296"/>
      <c r="AA114" s="296"/>
      <c r="AB114" s="296"/>
      <c r="AC114" s="296"/>
      <c r="AD114" s="296"/>
    </row>
    <row r="115" spans="2:36" s="117" customFormat="1" ht="78" customHeight="1" thickTop="1">
      <c r="B115" s="185" t="s">
        <v>353</v>
      </c>
      <c r="C115" s="8" t="s">
        <v>990</v>
      </c>
      <c r="D115" s="9" t="s">
        <v>307</v>
      </c>
      <c r="E115" s="10" t="s">
        <v>308</v>
      </c>
      <c r="F115" s="11" t="s">
        <v>309</v>
      </c>
      <c r="G115" s="10" t="s">
        <v>308</v>
      </c>
      <c r="H115" s="11" t="s">
        <v>309</v>
      </c>
      <c r="I115" s="10" t="s">
        <v>308</v>
      </c>
      <c r="J115" s="11" t="s">
        <v>309</v>
      </c>
      <c r="K115" s="10" t="s">
        <v>308</v>
      </c>
      <c r="L115" s="11" t="s">
        <v>309</v>
      </c>
      <c r="M115" s="10" t="s">
        <v>308</v>
      </c>
      <c r="N115" s="11" t="s">
        <v>309</v>
      </c>
      <c r="O115" s="62" t="s">
        <v>310</v>
      </c>
      <c r="P115" s="12" t="s">
        <v>311</v>
      </c>
      <c r="Q115" s="10" t="s">
        <v>312</v>
      </c>
      <c r="R115" s="11" t="s">
        <v>313</v>
      </c>
      <c r="S115" s="13" t="s">
        <v>314</v>
      </c>
      <c r="T115" s="14" t="s">
        <v>315</v>
      </c>
      <c r="U115" s="464" t="s">
        <v>316</v>
      </c>
      <c r="V115" s="465"/>
      <c r="W115" s="466" t="s">
        <v>317</v>
      </c>
      <c r="X115" s="467"/>
      <c r="Y115" s="325" t="s">
        <v>333</v>
      </c>
      <c r="Z115" s="326" t="s">
        <v>333</v>
      </c>
      <c r="AA115" s="326" t="s">
        <v>334</v>
      </c>
      <c r="AB115" s="326" t="s">
        <v>334</v>
      </c>
      <c r="AC115" s="296"/>
      <c r="AD115" s="296"/>
    </row>
    <row r="116" spans="2:36" s="117" customFormat="1" ht="12.75" customHeight="1">
      <c r="B116" s="102">
        <v>1</v>
      </c>
      <c r="C116" s="16" t="s">
        <v>379</v>
      </c>
      <c r="D116" s="17">
        <f>SUM(AF116:AJ116)</f>
        <v>0</v>
      </c>
      <c r="E116" s="18">
        <f>AA116</f>
        <v>0</v>
      </c>
      <c r="F116" s="19">
        <f>AB116</f>
        <v>5</v>
      </c>
      <c r="G116" s="20">
        <f>AA118</f>
        <v>0</v>
      </c>
      <c r="H116" s="20">
        <f>AB118</f>
        <v>6</v>
      </c>
      <c r="I116" s="20">
        <f>AA120</f>
        <v>0</v>
      </c>
      <c r="J116" s="20">
        <f>AB120</f>
        <v>6</v>
      </c>
      <c r="K116" s="20"/>
      <c r="L116" s="20"/>
      <c r="M116" s="20"/>
      <c r="N116" s="20"/>
      <c r="O116" s="22">
        <f>E116+G116+I116-F116-H116-J116</f>
        <v>-17</v>
      </c>
      <c r="P116" s="23"/>
      <c r="Q116" s="24">
        <f>Y116+Y118+Y120</f>
        <v>51</v>
      </c>
      <c r="R116" s="19">
        <f>Z116+Z118+Z120</f>
        <v>106</v>
      </c>
      <c r="S116" s="25">
        <f>Q116-R116</f>
        <v>-55</v>
      </c>
      <c r="T116" s="63" t="s">
        <v>324</v>
      </c>
      <c r="U116" s="64" t="str">
        <f>C116</f>
        <v>ERZURUM BÜYÜKŞEHİR SPOR K.</v>
      </c>
      <c r="V116" s="65" t="str">
        <f>C119</f>
        <v>ERZURUM ATLETİKO S.F. SPOR K.</v>
      </c>
      <c r="W116" s="29">
        <f>AC116</f>
        <v>0</v>
      </c>
      <c r="X116" s="21">
        <f>AD116</f>
        <v>3</v>
      </c>
      <c r="Y116" s="327">
        <v>20</v>
      </c>
      <c r="Z116" s="296">
        <v>34</v>
      </c>
      <c r="AA116" s="296">
        <v>0</v>
      </c>
      <c r="AB116" s="296">
        <v>5</v>
      </c>
      <c r="AC116" s="296">
        <v>0</v>
      </c>
      <c r="AD116" s="296">
        <v>3</v>
      </c>
      <c r="AF116" s="117">
        <f>IF(E116&gt;F116,1,0)</f>
        <v>0</v>
      </c>
      <c r="AG116" s="117">
        <f>IF(G116&gt;H116,1,0)</f>
        <v>0</v>
      </c>
      <c r="AH116" s="117">
        <f>IF(I116&gt;J116,1,0)</f>
        <v>0</v>
      </c>
      <c r="AI116" s="117">
        <f>IF(K116&gt;L116,1,0)</f>
        <v>0</v>
      </c>
      <c r="AJ116" s="117">
        <f>IF(M116&gt;N116,1,0)</f>
        <v>0</v>
      </c>
    </row>
    <row r="117" spans="2:36" s="117" customFormat="1" ht="15">
      <c r="B117" s="102">
        <v>2</v>
      </c>
      <c r="C117" s="16" t="s">
        <v>382</v>
      </c>
      <c r="D117" s="17">
        <f t="shared" ref="D117:D119" si="107">SUM(AF117:AJ117)</f>
        <v>3</v>
      </c>
      <c r="E117" s="18">
        <f>AA117</f>
        <v>6</v>
      </c>
      <c r="F117" s="19">
        <f>AB117</f>
        <v>0</v>
      </c>
      <c r="G117" s="20">
        <f>AA119</f>
        <v>6</v>
      </c>
      <c r="H117" s="20">
        <f>AB119</f>
        <v>0</v>
      </c>
      <c r="I117" s="20">
        <f>AB120</f>
        <v>6</v>
      </c>
      <c r="J117" s="20">
        <f>AA120</f>
        <v>0</v>
      </c>
      <c r="K117" s="20"/>
      <c r="L117" s="20"/>
      <c r="M117" s="20"/>
      <c r="N117" s="20"/>
      <c r="O117" s="22">
        <f t="shared" ref="O117:O119" si="108">E117+G117+I117-F117-H117-J117</f>
        <v>18</v>
      </c>
      <c r="P117" s="23"/>
      <c r="Q117" s="24">
        <f>Y117+Y119+Z120</f>
        <v>108</v>
      </c>
      <c r="R117" s="19">
        <f>Z117+Z119+Y120</f>
        <v>22</v>
      </c>
      <c r="S117" s="25">
        <f t="shared" ref="S117:S119" si="109">Q117-R117</f>
        <v>86</v>
      </c>
      <c r="T117" s="63" t="s">
        <v>323</v>
      </c>
      <c r="U117" s="64" t="str">
        <f>C117</f>
        <v>TOZOĞLU TENİS KULÜBÜ</v>
      </c>
      <c r="V117" s="65" t="str">
        <f>C118</f>
        <v>ERZURUM TENİS İHTİSAS S.K.</v>
      </c>
      <c r="W117" s="29">
        <f t="shared" ref="W117:X121" si="110">AC117</f>
        <v>3</v>
      </c>
      <c r="X117" s="21">
        <f t="shared" si="110"/>
        <v>0</v>
      </c>
      <c r="Y117" s="327">
        <v>36</v>
      </c>
      <c r="Z117" s="296">
        <v>7</v>
      </c>
      <c r="AA117" s="296">
        <v>6</v>
      </c>
      <c r="AB117" s="296">
        <v>0</v>
      </c>
      <c r="AC117" s="296">
        <v>3</v>
      </c>
      <c r="AD117" s="296">
        <v>0</v>
      </c>
      <c r="AF117" s="117">
        <f t="shared" ref="AF117:AF119" si="111">IF(E117&gt;F117,1,0)</f>
        <v>1</v>
      </c>
      <c r="AG117" s="117">
        <f t="shared" ref="AG117:AG119" si="112">IF(G117&gt;H117,1,0)</f>
        <v>1</v>
      </c>
      <c r="AH117" s="117">
        <f t="shared" ref="AH117:AH119" si="113">IF(I117&gt;J117,1,0)</f>
        <v>1</v>
      </c>
      <c r="AI117" s="117">
        <f t="shared" ref="AI117:AI119" si="114">IF(K117&gt;L117,1,0)</f>
        <v>0</v>
      </c>
      <c r="AJ117" s="117">
        <f t="shared" ref="AJ117:AJ119" si="115">IF(M117&gt;N117,1,0)</f>
        <v>0</v>
      </c>
    </row>
    <row r="118" spans="2:36" s="117" customFormat="1" ht="15">
      <c r="B118" s="102">
        <v>3</v>
      </c>
      <c r="C118" s="16" t="s">
        <v>139</v>
      </c>
      <c r="D118" s="17">
        <f t="shared" si="107"/>
        <v>1</v>
      </c>
      <c r="E118" s="18">
        <f>AB117</f>
        <v>0</v>
      </c>
      <c r="F118" s="19">
        <f>AA117</f>
        <v>6</v>
      </c>
      <c r="G118" s="20">
        <f>AB118</f>
        <v>6</v>
      </c>
      <c r="H118" s="20">
        <f>AA118</f>
        <v>0</v>
      </c>
      <c r="I118" s="20">
        <f>AA121</f>
        <v>0</v>
      </c>
      <c r="J118" s="20">
        <f>AB121</f>
        <v>6</v>
      </c>
      <c r="K118" s="20"/>
      <c r="L118" s="20"/>
      <c r="M118" s="20"/>
      <c r="N118" s="20"/>
      <c r="O118" s="22">
        <f t="shared" si="108"/>
        <v>-6</v>
      </c>
      <c r="P118" s="23"/>
      <c r="Q118" s="24">
        <f>Z117+Z118+Y121</f>
        <v>61</v>
      </c>
      <c r="R118" s="19">
        <f>Y117+Y118+Z121</f>
        <v>90</v>
      </c>
      <c r="S118" s="25">
        <f t="shared" si="109"/>
        <v>-29</v>
      </c>
      <c r="T118" s="63" t="s">
        <v>327</v>
      </c>
      <c r="U118" s="64" t="str">
        <f>C116</f>
        <v>ERZURUM BÜYÜKŞEHİR SPOR K.</v>
      </c>
      <c r="V118" s="65" t="str">
        <f>C118</f>
        <v>ERZURUM TENİS İHTİSAS S.K.</v>
      </c>
      <c r="W118" s="29">
        <f t="shared" si="110"/>
        <v>0</v>
      </c>
      <c r="X118" s="21">
        <f t="shared" si="110"/>
        <v>3</v>
      </c>
      <c r="Y118" s="327">
        <v>18</v>
      </c>
      <c r="Z118" s="296">
        <v>36</v>
      </c>
      <c r="AA118" s="296">
        <v>0</v>
      </c>
      <c r="AB118" s="296">
        <v>6</v>
      </c>
      <c r="AC118" s="296">
        <v>0</v>
      </c>
      <c r="AD118" s="296">
        <v>3</v>
      </c>
      <c r="AF118" s="117">
        <f t="shared" si="111"/>
        <v>0</v>
      </c>
      <c r="AG118" s="117">
        <f t="shared" si="112"/>
        <v>1</v>
      </c>
      <c r="AH118" s="117">
        <f t="shared" si="113"/>
        <v>0</v>
      </c>
      <c r="AI118" s="117">
        <f t="shared" si="114"/>
        <v>0</v>
      </c>
      <c r="AJ118" s="117">
        <f t="shared" si="115"/>
        <v>0</v>
      </c>
    </row>
    <row r="119" spans="2:36" s="117" customFormat="1" ht="15">
      <c r="B119" s="102">
        <v>4</v>
      </c>
      <c r="C119" s="16" t="s">
        <v>381</v>
      </c>
      <c r="D119" s="17">
        <f t="shared" si="107"/>
        <v>2</v>
      </c>
      <c r="E119" s="18">
        <f>AB116</f>
        <v>5</v>
      </c>
      <c r="F119" s="19">
        <f>AA116</f>
        <v>0</v>
      </c>
      <c r="G119" s="20">
        <f>AB119</f>
        <v>0</v>
      </c>
      <c r="H119" s="20">
        <f>AA119</f>
        <v>6</v>
      </c>
      <c r="I119" s="20">
        <f>AB121</f>
        <v>6</v>
      </c>
      <c r="J119" s="20">
        <f>AA121</f>
        <v>0</v>
      </c>
      <c r="K119" s="20"/>
      <c r="L119" s="20"/>
      <c r="M119" s="20"/>
      <c r="N119" s="20"/>
      <c r="O119" s="22">
        <f t="shared" si="108"/>
        <v>5</v>
      </c>
      <c r="P119" s="23"/>
      <c r="Q119" s="24">
        <f>Z116+Z119+Z121</f>
        <v>72</v>
      </c>
      <c r="R119" s="19">
        <f>Y116+Y119+Y121</f>
        <v>74</v>
      </c>
      <c r="S119" s="25">
        <f t="shared" si="109"/>
        <v>-2</v>
      </c>
      <c r="T119" s="63" t="s">
        <v>335</v>
      </c>
      <c r="U119" s="64" t="str">
        <f>C117</f>
        <v>TOZOĞLU TENİS KULÜBÜ</v>
      </c>
      <c r="V119" s="65" t="str">
        <f>C119</f>
        <v>ERZURUM ATLETİKO S.F. SPOR K.</v>
      </c>
      <c r="W119" s="29">
        <f t="shared" si="110"/>
        <v>3</v>
      </c>
      <c r="X119" s="21">
        <f t="shared" si="110"/>
        <v>0</v>
      </c>
      <c r="Y119" s="327">
        <v>36</v>
      </c>
      <c r="Z119" s="296">
        <v>2</v>
      </c>
      <c r="AA119" s="296">
        <v>6</v>
      </c>
      <c r="AB119" s="296">
        <v>0</v>
      </c>
      <c r="AC119" s="296">
        <v>3</v>
      </c>
      <c r="AD119" s="296">
        <v>0</v>
      </c>
      <c r="AF119" s="117">
        <f t="shared" si="111"/>
        <v>1</v>
      </c>
      <c r="AG119" s="117">
        <f t="shared" si="112"/>
        <v>0</v>
      </c>
      <c r="AH119" s="117">
        <f t="shared" si="113"/>
        <v>1</v>
      </c>
      <c r="AI119" s="117">
        <f t="shared" si="114"/>
        <v>0</v>
      </c>
      <c r="AJ119" s="117">
        <f t="shared" si="115"/>
        <v>0</v>
      </c>
    </row>
    <row r="120" spans="2:36" s="117" customFormat="1" ht="15">
      <c r="B120" s="102"/>
      <c r="C120" s="16"/>
      <c r="D120" s="17"/>
      <c r="E120" s="18"/>
      <c r="F120" s="19"/>
      <c r="G120" s="20"/>
      <c r="H120" s="20"/>
      <c r="I120" s="20"/>
      <c r="J120" s="20"/>
      <c r="K120" s="20"/>
      <c r="L120" s="20"/>
      <c r="M120" s="20"/>
      <c r="N120" s="20"/>
      <c r="O120" s="22"/>
      <c r="P120" s="32"/>
      <c r="Q120" s="24"/>
      <c r="R120" s="19"/>
      <c r="S120" s="25"/>
      <c r="T120" s="63" t="s">
        <v>330</v>
      </c>
      <c r="U120" s="64" t="str">
        <f>C116</f>
        <v>ERZURUM BÜYÜKŞEHİR SPOR K.</v>
      </c>
      <c r="V120" s="65" t="str">
        <f>C117</f>
        <v>TOZOĞLU TENİS KULÜBÜ</v>
      </c>
      <c r="W120" s="29">
        <f t="shared" si="110"/>
        <v>0</v>
      </c>
      <c r="X120" s="21">
        <f t="shared" si="110"/>
        <v>3</v>
      </c>
      <c r="Y120" s="295">
        <v>13</v>
      </c>
      <c r="Z120" s="295">
        <v>36</v>
      </c>
      <c r="AA120" s="296">
        <v>0</v>
      </c>
      <c r="AB120" s="295">
        <v>6</v>
      </c>
      <c r="AC120" s="295">
        <v>0</v>
      </c>
      <c r="AD120" s="295">
        <v>3</v>
      </c>
    </row>
    <row r="121" spans="2:36" s="117" customFormat="1" ht="15.75" thickBot="1">
      <c r="B121" s="106"/>
      <c r="C121" s="66"/>
      <c r="D121" s="67"/>
      <c r="E121" s="68"/>
      <c r="F121" s="69"/>
      <c r="G121" s="70"/>
      <c r="H121" s="70"/>
      <c r="I121" s="70"/>
      <c r="J121" s="70"/>
      <c r="K121" s="70"/>
      <c r="L121" s="70"/>
      <c r="M121" s="70"/>
      <c r="N121" s="70"/>
      <c r="O121" s="71"/>
      <c r="P121" s="72"/>
      <c r="Q121" s="73"/>
      <c r="R121" s="69"/>
      <c r="S121" s="74"/>
      <c r="T121" s="75" t="s">
        <v>320</v>
      </c>
      <c r="U121" s="76" t="str">
        <f>C118</f>
        <v>ERZURUM TENİS İHTİSAS S.K.</v>
      </c>
      <c r="V121" s="77" t="str">
        <f>C119</f>
        <v>ERZURUM ATLETİKO S.F. SPOR K.</v>
      </c>
      <c r="W121" s="59">
        <f t="shared" si="110"/>
        <v>0</v>
      </c>
      <c r="X121" s="60">
        <f t="shared" si="110"/>
        <v>3</v>
      </c>
      <c r="Y121" s="327">
        <v>18</v>
      </c>
      <c r="Z121" s="296">
        <v>36</v>
      </c>
      <c r="AA121" s="296">
        <v>0</v>
      </c>
      <c r="AB121" s="296">
        <v>6</v>
      </c>
      <c r="AC121" s="296">
        <v>0</v>
      </c>
      <c r="AD121" s="296">
        <v>3</v>
      </c>
    </row>
    <row r="122" spans="2:36" ht="15" thickBot="1"/>
    <row r="123" spans="2:36" ht="15.75" thickBot="1">
      <c r="C123" s="333" t="s">
        <v>1030</v>
      </c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T123" s="334"/>
      <c r="U123" s="348" t="s">
        <v>382</v>
      </c>
      <c r="V123" s="349" t="s">
        <v>258</v>
      </c>
      <c r="W123" s="341">
        <f t="shared" ref="W123" si="116">AC123</f>
        <v>3</v>
      </c>
      <c r="X123" s="342">
        <f t="shared" ref="X123" si="117">AD123</f>
        <v>0</v>
      </c>
      <c r="Y123" s="335">
        <v>36</v>
      </c>
      <c r="Z123" s="336">
        <v>10</v>
      </c>
      <c r="AA123" s="336">
        <v>6</v>
      </c>
      <c r="AB123" s="336">
        <v>0</v>
      </c>
      <c r="AC123" s="336">
        <v>3</v>
      </c>
      <c r="AD123" s="336">
        <v>0</v>
      </c>
    </row>
    <row r="125" spans="2:36" s="117" customFormat="1" ht="15" thickBot="1">
      <c r="B125" s="105"/>
      <c r="C125" s="61"/>
      <c r="D125" s="15"/>
      <c r="E125" s="15">
        <f>E120+E119+E118+E117+G120+G119+G118+G117+I120+I119+I118+I117</f>
        <v>35</v>
      </c>
      <c r="F125" s="15"/>
      <c r="G125" s="15"/>
      <c r="H125" s="15">
        <f>F120+F119+F118+F117+H120+H119+H118+H117+J120+J119+J118+J117</f>
        <v>18</v>
      </c>
      <c r="I125" s="15"/>
      <c r="J125" s="15"/>
      <c r="K125" s="15"/>
      <c r="L125" s="15"/>
      <c r="M125" s="15"/>
      <c r="N125" s="15"/>
      <c r="O125" s="15">
        <f>O117+O118+O119+O120</f>
        <v>17</v>
      </c>
      <c r="P125" s="15"/>
      <c r="Q125" s="15">
        <f>Q117+Q118+Q119+Q120</f>
        <v>241</v>
      </c>
      <c r="R125" s="15">
        <f>R117+R118+R119+R120</f>
        <v>186</v>
      </c>
      <c r="S125" s="15">
        <f>S120+S119+S118+S117</f>
        <v>55</v>
      </c>
      <c r="T125" s="15"/>
      <c r="U125" s="15"/>
      <c r="V125" s="15"/>
      <c r="W125" s="15"/>
      <c r="X125" s="15"/>
      <c r="Y125" s="296"/>
      <c r="Z125" s="296"/>
      <c r="AA125" s="296"/>
      <c r="AB125" s="296"/>
      <c r="AC125" s="296"/>
      <c r="AD125" s="296"/>
    </row>
    <row r="126" spans="2:36" s="117" customFormat="1" ht="71.45" customHeight="1">
      <c r="B126" s="184" t="s">
        <v>42</v>
      </c>
      <c r="C126" s="78" t="s">
        <v>65</v>
      </c>
      <c r="D126" s="79" t="s">
        <v>307</v>
      </c>
      <c r="E126" s="80" t="s">
        <v>308</v>
      </c>
      <c r="F126" s="131" t="s">
        <v>309</v>
      </c>
      <c r="G126" s="80" t="s">
        <v>308</v>
      </c>
      <c r="H126" s="131" t="s">
        <v>309</v>
      </c>
      <c r="I126" s="80" t="s">
        <v>308</v>
      </c>
      <c r="J126" s="131" t="s">
        <v>309</v>
      </c>
      <c r="K126" s="80" t="s">
        <v>308</v>
      </c>
      <c r="L126" s="131" t="s">
        <v>309</v>
      </c>
      <c r="M126" s="80" t="s">
        <v>308</v>
      </c>
      <c r="N126" s="82" t="s">
        <v>309</v>
      </c>
      <c r="O126" s="83" t="s">
        <v>310</v>
      </c>
      <c r="P126" s="84" t="s">
        <v>311</v>
      </c>
      <c r="Q126" s="80" t="s">
        <v>312</v>
      </c>
      <c r="R126" s="131" t="s">
        <v>313</v>
      </c>
      <c r="S126" s="85" t="s">
        <v>314</v>
      </c>
      <c r="T126" s="86" t="s">
        <v>315</v>
      </c>
      <c r="U126" s="468" t="s">
        <v>316</v>
      </c>
      <c r="V126" s="469"/>
      <c r="W126" s="470" t="s">
        <v>317</v>
      </c>
      <c r="X126" s="471"/>
      <c r="Y126" s="327"/>
      <c r="Z126" s="296"/>
      <c r="AA126" s="296"/>
      <c r="AB126" s="296"/>
      <c r="AC126" s="296"/>
      <c r="AD126" s="296"/>
    </row>
    <row r="127" spans="2:36" s="117" customFormat="1" ht="15">
      <c r="B127" s="102">
        <v>1</v>
      </c>
      <c r="C127" s="16" t="s">
        <v>364</v>
      </c>
      <c r="D127" s="17">
        <f t="shared" ref="D127:D132" si="118">SUM(AF127:AJ127)</f>
        <v>1</v>
      </c>
      <c r="E127" s="18">
        <f t="shared" ref="E127:F129" si="119">AA127</f>
        <v>0</v>
      </c>
      <c r="F127" s="19">
        <f t="shared" si="119"/>
        <v>0</v>
      </c>
      <c r="G127" s="20">
        <f>AA130</f>
        <v>0</v>
      </c>
      <c r="H127" s="20">
        <f>AB130</f>
        <v>6</v>
      </c>
      <c r="I127" s="20">
        <f>AA133</f>
        <v>0</v>
      </c>
      <c r="J127" s="20">
        <f>AB133</f>
        <v>6</v>
      </c>
      <c r="K127" s="20">
        <f>AA136</f>
        <v>0</v>
      </c>
      <c r="L127" s="20">
        <f>AB136</f>
        <v>6</v>
      </c>
      <c r="M127" s="20">
        <f>AA139</f>
        <v>6</v>
      </c>
      <c r="N127" s="21">
        <f>AB139</f>
        <v>0</v>
      </c>
      <c r="O127" s="22">
        <f>E127+G127+I127-F127-H127-J127+K127-L127+M127-N127</f>
        <v>-12</v>
      </c>
      <c r="P127" s="23"/>
      <c r="Q127" s="24">
        <f>Y127+Y130+Y133+Y136+Y139</f>
        <v>65</v>
      </c>
      <c r="R127" s="19">
        <f>Z127+Z130+Z133+Z136+Z139</f>
        <v>136</v>
      </c>
      <c r="S127" s="25">
        <f>Q127-R127</f>
        <v>-71</v>
      </c>
      <c r="T127" s="26" t="s">
        <v>318</v>
      </c>
      <c r="U127" s="27" t="str">
        <f>C127</f>
        <v>76 IĞDIR BELEDİYE SPOR KULÜBÜ</v>
      </c>
      <c r="V127" s="28" t="str">
        <f>C132</f>
        <v>BYE</v>
      </c>
      <c r="W127" s="29">
        <f>AC127</f>
        <v>0</v>
      </c>
      <c r="X127" s="19">
        <f>AD127</f>
        <v>0</v>
      </c>
      <c r="Y127" s="327"/>
      <c r="Z127" s="296"/>
      <c r="AA127" s="296"/>
      <c r="AB127" s="296"/>
      <c r="AC127" s="296"/>
      <c r="AD127" s="296"/>
      <c r="AF127" s="117">
        <f t="shared" ref="AF127:AF132" si="120">IF(E127&gt;F127,1,0)</f>
        <v>0</v>
      </c>
      <c r="AG127" s="117">
        <f t="shared" ref="AG127:AG132" si="121">IF(G127&gt;H127,1,0)</f>
        <v>0</v>
      </c>
      <c r="AH127" s="117">
        <f t="shared" ref="AH127:AH132" si="122">IF(I127&gt;J127,1,0)</f>
        <v>0</v>
      </c>
      <c r="AI127" s="117">
        <f t="shared" ref="AI127:AI132" si="123">IF(K127&gt;L127,1,0)</f>
        <v>0</v>
      </c>
      <c r="AJ127" s="117">
        <f t="shared" ref="AJ127:AJ132" si="124">IF(M127&gt;N127,1,0)</f>
        <v>1</v>
      </c>
    </row>
    <row r="128" spans="2:36" s="117" customFormat="1" ht="15">
      <c r="B128" s="102">
        <v>2</v>
      </c>
      <c r="C128" s="16" t="s">
        <v>12</v>
      </c>
      <c r="D128" s="17">
        <f t="shared" si="118"/>
        <v>0</v>
      </c>
      <c r="E128" s="18">
        <f t="shared" si="119"/>
        <v>2</v>
      </c>
      <c r="F128" s="19">
        <f t="shared" si="119"/>
        <v>4</v>
      </c>
      <c r="G128" s="20">
        <f>AA132</f>
        <v>0</v>
      </c>
      <c r="H128" s="20">
        <f>AB132</f>
        <v>6</v>
      </c>
      <c r="I128" s="20">
        <f>AB135</f>
        <v>0</v>
      </c>
      <c r="J128" s="20">
        <f>AA135</f>
        <v>0</v>
      </c>
      <c r="K128" s="20">
        <f>AB137</f>
        <v>0</v>
      </c>
      <c r="L128" s="20">
        <f>AA137</f>
        <v>6</v>
      </c>
      <c r="M128" s="20">
        <f>AB139</f>
        <v>0</v>
      </c>
      <c r="N128" s="21">
        <f>AA139</f>
        <v>6</v>
      </c>
      <c r="O128" s="22">
        <f t="shared" ref="O128:O132" si="125">E128+G128+I128-F128-H128-J128+K128-L128+M128-N128</f>
        <v>-20</v>
      </c>
      <c r="P128" s="23"/>
      <c r="Q128" s="24">
        <f>Y128+Y132+Z135+Z137+Z139</f>
        <v>68</v>
      </c>
      <c r="R128" s="19">
        <f>Z128+Z132+Y135+Y137+Y139</f>
        <v>138</v>
      </c>
      <c r="S128" s="25">
        <f t="shared" ref="S128:S132" si="126">Q128-R128</f>
        <v>-70</v>
      </c>
      <c r="T128" s="26" t="s">
        <v>319</v>
      </c>
      <c r="U128" s="27" t="str">
        <f>C128</f>
        <v>HAZAR KOLEJİ SPOR KULÜBÜ</v>
      </c>
      <c r="V128" s="28" t="str">
        <f>C131</f>
        <v>MEHMET AKİF ERSOY O.T. VE A.S.K.</v>
      </c>
      <c r="W128" s="29">
        <f t="shared" ref="W128:X141" si="127">AC128</f>
        <v>1</v>
      </c>
      <c r="X128" s="19">
        <f t="shared" si="127"/>
        <v>2</v>
      </c>
      <c r="Y128" s="327">
        <v>27</v>
      </c>
      <c r="Z128" s="296">
        <v>26</v>
      </c>
      <c r="AA128" s="296">
        <v>2</v>
      </c>
      <c r="AB128" s="296">
        <v>4</v>
      </c>
      <c r="AC128" s="296">
        <v>1</v>
      </c>
      <c r="AD128" s="296">
        <v>2</v>
      </c>
      <c r="AF128" s="117">
        <f t="shared" si="120"/>
        <v>0</v>
      </c>
      <c r="AG128" s="117">
        <f t="shared" si="121"/>
        <v>0</v>
      </c>
      <c r="AH128" s="117">
        <f t="shared" si="122"/>
        <v>0</v>
      </c>
      <c r="AI128" s="117">
        <f t="shared" si="123"/>
        <v>0</v>
      </c>
      <c r="AJ128" s="117">
        <f t="shared" si="124"/>
        <v>0</v>
      </c>
    </row>
    <row r="129" spans="2:36" s="117" customFormat="1" ht="15">
      <c r="B129" s="102">
        <v>3</v>
      </c>
      <c r="C129" s="16" t="s">
        <v>155</v>
      </c>
      <c r="D129" s="17">
        <f t="shared" si="118"/>
        <v>4</v>
      </c>
      <c r="E129" s="18">
        <f t="shared" si="119"/>
        <v>6</v>
      </c>
      <c r="F129" s="19">
        <f t="shared" si="119"/>
        <v>0</v>
      </c>
      <c r="G129" s="20">
        <f>AB132</f>
        <v>6</v>
      </c>
      <c r="H129" s="20">
        <f>AA132</f>
        <v>0</v>
      </c>
      <c r="I129" s="20">
        <f>AB134</f>
        <v>6</v>
      </c>
      <c r="J129" s="20">
        <f>AA134</f>
        <v>0</v>
      </c>
      <c r="K129" s="20">
        <f>AB136</f>
        <v>6</v>
      </c>
      <c r="L129" s="20">
        <f>AA136</f>
        <v>0</v>
      </c>
      <c r="M129" s="20">
        <f>AA140</f>
        <v>0</v>
      </c>
      <c r="N129" s="21">
        <f>AB140</f>
        <v>0</v>
      </c>
      <c r="O129" s="22">
        <f t="shared" si="125"/>
        <v>24</v>
      </c>
      <c r="P129" s="23"/>
      <c r="Q129" s="24">
        <f>Y129+Z132+Z134+Z136+Y140</f>
        <v>147</v>
      </c>
      <c r="R129" s="19">
        <f>Z129+Y132+Y134+Y136+Z140</f>
        <v>33</v>
      </c>
      <c r="S129" s="25">
        <f t="shared" si="126"/>
        <v>114</v>
      </c>
      <c r="T129" s="26" t="s">
        <v>320</v>
      </c>
      <c r="U129" s="27" t="str">
        <f>C129</f>
        <v>IĞDIR  GENÇLİK VE SPOR K.</v>
      </c>
      <c r="V129" s="28" t="str">
        <f>C130</f>
        <v>IĞDIR YURDUM GENÇLİK SPOR K.</v>
      </c>
      <c r="W129" s="29">
        <f t="shared" si="127"/>
        <v>3</v>
      </c>
      <c r="X129" s="19">
        <f t="shared" si="127"/>
        <v>0</v>
      </c>
      <c r="Y129" s="327">
        <v>36</v>
      </c>
      <c r="Z129" s="296">
        <v>1</v>
      </c>
      <c r="AA129" s="296">
        <v>6</v>
      </c>
      <c r="AB129" s="296">
        <v>0</v>
      </c>
      <c r="AC129" s="296">
        <v>3</v>
      </c>
      <c r="AD129" s="296">
        <v>0</v>
      </c>
      <c r="AF129" s="117">
        <f t="shared" si="120"/>
        <v>1</v>
      </c>
      <c r="AG129" s="117">
        <f t="shared" si="121"/>
        <v>1</v>
      </c>
      <c r="AH129" s="117">
        <f t="shared" si="122"/>
        <v>1</v>
      </c>
      <c r="AI129" s="117">
        <f t="shared" si="123"/>
        <v>1</v>
      </c>
      <c r="AJ129" s="117">
        <f t="shared" si="124"/>
        <v>0</v>
      </c>
    </row>
    <row r="130" spans="2:36" s="117" customFormat="1" ht="15">
      <c r="B130" s="102">
        <v>4</v>
      </c>
      <c r="C130" s="16" t="s">
        <v>156</v>
      </c>
      <c r="D130" s="17">
        <f t="shared" si="118"/>
        <v>2</v>
      </c>
      <c r="E130" s="18">
        <f>AB129</f>
        <v>0</v>
      </c>
      <c r="F130" s="19">
        <f>AA129</f>
        <v>6</v>
      </c>
      <c r="G130" s="20">
        <f>AB131</f>
        <v>0</v>
      </c>
      <c r="H130" s="20">
        <f>AA131</f>
        <v>0</v>
      </c>
      <c r="I130" s="20">
        <f>AB133</f>
        <v>6</v>
      </c>
      <c r="J130" s="20">
        <f>AA133</f>
        <v>0</v>
      </c>
      <c r="K130" s="20">
        <f>AA137</f>
        <v>6</v>
      </c>
      <c r="L130" s="20">
        <f>AB137</f>
        <v>0</v>
      </c>
      <c r="M130" s="20">
        <f>AA141</f>
        <v>0</v>
      </c>
      <c r="N130" s="21">
        <f>AB141</f>
        <v>6</v>
      </c>
      <c r="O130" s="22">
        <f t="shared" si="125"/>
        <v>0</v>
      </c>
      <c r="P130" s="23"/>
      <c r="Q130" s="24">
        <f>Z129+Z131+Z133+Y137+Y141</f>
        <v>95</v>
      </c>
      <c r="R130" s="19">
        <f>Y129+Y131+Y133+Z137+Z141</f>
        <v>91</v>
      </c>
      <c r="S130" s="25">
        <f t="shared" si="126"/>
        <v>4</v>
      </c>
      <c r="T130" s="30" t="s">
        <v>321</v>
      </c>
      <c r="U130" s="31" t="str">
        <f>C127</f>
        <v>76 IĞDIR BELEDİYE SPOR KULÜBÜ</v>
      </c>
      <c r="V130" s="28" t="str">
        <f>C131</f>
        <v>MEHMET AKİF ERSOY O.T. VE A.S.K.</v>
      </c>
      <c r="W130" s="29">
        <f t="shared" si="127"/>
        <v>0</v>
      </c>
      <c r="X130" s="19">
        <f t="shared" si="127"/>
        <v>3</v>
      </c>
      <c r="Y130" s="327">
        <v>7</v>
      </c>
      <c r="Z130" s="296">
        <v>36</v>
      </c>
      <c r="AA130" s="296">
        <v>0</v>
      </c>
      <c r="AB130" s="296">
        <v>6</v>
      </c>
      <c r="AC130" s="296">
        <v>0</v>
      </c>
      <c r="AD130" s="296">
        <v>3</v>
      </c>
      <c r="AF130" s="117">
        <f t="shared" si="120"/>
        <v>0</v>
      </c>
      <c r="AG130" s="117">
        <f t="shared" si="121"/>
        <v>0</v>
      </c>
      <c r="AH130" s="117">
        <f t="shared" si="122"/>
        <v>1</v>
      </c>
      <c r="AI130" s="117">
        <f t="shared" si="123"/>
        <v>1</v>
      </c>
      <c r="AJ130" s="117">
        <f t="shared" si="124"/>
        <v>0</v>
      </c>
    </row>
    <row r="131" spans="2:36" s="117" customFormat="1" ht="15">
      <c r="B131" s="102">
        <v>5</v>
      </c>
      <c r="C131" s="16" t="s">
        <v>365</v>
      </c>
      <c r="D131" s="17">
        <f t="shared" si="118"/>
        <v>3</v>
      </c>
      <c r="E131" s="18">
        <f>AB128</f>
        <v>4</v>
      </c>
      <c r="F131" s="19">
        <f>AA128</f>
        <v>2</v>
      </c>
      <c r="G131" s="20">
        <f>AB130</f>
        <v>6</v>
      </c>
      <c r="H131" s="20">
        <f>AA130</f>
        <v>0</v>
      </c>
      <c r="I131" s="20">
        <f>AA134</f>
        <v>0</v>
      </c>
      <c r="J131" s="20">
        <f>AB134</f>
        <v>6</v>
      </c>
      <c r="K131" s="20">
        <f>AA138</f>
        <v>0</v>
      </c>
      <c r="L131" s="20">
        <f>AB138</f>
        <v>0</v>
      </c>
      <c r="M131" s="20">
        <f>AB141</f>
        <v>6</v>
      </c>
      <c r="N131" s="21">
        <f>AA141</f>
        <v>0</v>
      </c>
      <c r="O131" s="22">
        <f t="shared" si="125"/>
        <v>8</v>
      </c>
      <c r="P131" s="32"/>
      <c r="Q131" s="24">
        <f>Z128+Z130+Y134+Y138+Z141</f>
        <v>116</v>
      </c>
      <c r="R131" s="19">
        <f>Y128+Y130+Z134+Z138+Y141</f>
        <v>93</v>
      </c>
      <c r="S131" s="25">
        <f t="shared" si="126"/>
        <v>23</v>
      </c>
      <c r="T131" s="30" t="s">
        <v>322</v>
      </c>
      <c r="U131" s="27" t="str">
        <f>C132</f>
        <v>BYE</v>
      </c>
      <c r="V131" s="28" t="str">
        <f>C130</f>
        <v>IĞDIR YURDUM GENÇLİK SPOR K.</v>
      </c>
      <c r="W131" s="29">
        <f t="shared" si="127"/>
        <v>0</v>
      </c>
      <c r="X131" s="19">
        <f t="shared" si="127"/>
        <v>0</v>
      </c>
      <c r="Y131" s="327"/>
      <c r="Z131" s="296"/>
      <c r="AA131" s="296"/>
      <c r="AB131" s="296"/>
      <c r="AC131" s="296"/>
      <c r="AD131" s="296"/>
      <c r="AF131" s="117">
        <f t="shared" si="120"/>
        <v>1</v>
      </c>
      <c r="AG131" s="117">
        <f t="shared" si="121"/>
        <v>1</v>
      </c>
      <c r="AH131" s="117">
        <f t="shared" si="122"/>
        <v>0</v>
      </c>
      <c r="AI131" s="117">
        <f t="shared" si="123"/>
        <v>0</v>
      </c>
      <c r="AJ131" s="117">
        <f t="shared" si="124"/>
        <v>1</v>
      </c>
    </row>
    <row r="132" spans="2:36" s="117" customFormat="1" ht="15">
      <c r="B132" s="102">
        <v>6</v>
      </c>
      <c r="C132" s="16" t="s">
        <v>336</v>
      </c>
      <c r="D132" s="17">
        <f t="shared" si="118"/>
        <v>0</v>
      </c>
      <c r="E132" s="33">
        <f>AB127</f>
        <v>0</v>
      </c>
      <c r="F132" s="34">
        <f>AA127</f>
        <v>0</v>
      </c>
      <c r="G132" s="35">
        <f>AA131</f>
        <v>0</v>
      </c>
      <c r="H132" s="35">
        <f>AB131</f>
        <v>0</v>
      </c>
      <c r="I132" s="35">
        <f>AA135</f>
        <v>0</v>
      </c>
      <c r="J132" s="35">
        <f>AB135</f>
        <v>0</v>
      </c>
      <c r="K132" s="35">
        <f>AB138</f>
        <v>0</v>
      </c>
      <c r="L132" s="35">
        <f>AA138</f>
        <v>0</v>
      </c>
      <c r="M132" s="35">
        <f>AB140</f>
        <v>0</v>
      </c>
      <c r="N132" s="36">
        <f>AA140</f>
        <v>0</v>
      </c>
      <c r="O132" s="22">
        <f t="shared" si="125"/>
        <v>0</v>
      </c>
      <c r="P132" s="32"/>
      <c r="Q132" s="37">
        <f>Z127+Y131+Y135+Z138+Z140</f>
        <v>0</v>
      </c>
      <c r="R132" s="34">
        <f>Y127+Z131+Z135+Y138+Y140</f>
        <v>0</v>
      </c>
      <c r="S132" s="25">
        <f t="shared" si="126"/>
        <v>0</v>
      </c>
      <c r="T132" s="38" t="s">
        <v>323</v>
      </c>
      <c r="U132" s="39" t="str">
        <f>C128</f>
        <v>HAZAR KOLEJİ SPOR KULÜBÜ</v>
      </c>
      <c r="V132" s="28" t="str">
        <f>C129</f>
        <v>IĞDIR  GENÇLİK VE SPOR K.</v>
      </c>
      <c r="W132" s="29">
        <f t="shared" si="127"/>
        <v>0</v>
      </c>
      <c r="X132" s="19">
        <f t="shared" si="127"/>
        <v>3</v>
      </c>
      <c r="Y132" s="327">
        <v>0</v>
      </c>
      <c r="Z132" s="296">
        <v>36</v>
      </c>
      <c r="AA132" s="296">
        <v>0</v>
      </c>
      <c r="AB132" s="296">
        <v>6</v>
      </c>
      <c r="AC132" s="296">
        <v>0</v>
      </c>
      <c r="AD132" s="296">
        <v>3</v>
      </c>
      <c r="AF132" s="117">
        <f t="shared" si="120"/>
        <v>0</v>
      </c>
      <c r="AG132" s="117">
        <f t="shared" si="121"/>
        <v>0</v>
      </c>
      <c r="AH132" s="117">
        <f t="shared" si="122"/>
        <v>0</v>
      </c>
      <c r="AI132" s="117">
        <f t="shared" si="123"/>
        <v>0</v>
      </c>
      <c r="AJ132" s="117">
        <f t="shared" si="124"/>
        <v>0</v>
      </c>
    </row>
    <row r="133" spans="2:36" s="117" customFormat="1" ht="15">
      <c r="B133" s="103"/>
      <c r="C133" s="40"/>
      <c r="D133" s="41"/>
      <c r="E133" s="18"/>
      <c r="F133" s="42"/>
      <c r="G133" s="20"/>
      <c r="H133" s="20"/>
      <c r="I133" s="20"/>
      <c r="J133" s="20"/>
      <c r="K133" s="20"/>
      <c r="L133" s="20"/>
      <c r="M133" s="20"/>
      <c r="N133" s="21"/>
      <c r="O133" s="22"/>
      <c r="P133" s="43"/>
      <c r="Q133" s="44"/>
      <c r="R133" s="42"/>
      <c r="S133" s="45"/>
      <c r="T133" s="46" t="s">
        <v>324</v>
      </c>
      <c r="U133" s="47" t="str">
        <f>C127</f>
        <v>76 IĞDIR BELEDİYE SPOR KULÜBÜ</v>
      </c>
      <c r="V133" s="48" t="str">
        <f>C130</f>
        <v>IĞDIR YURDUM GENÇLİK SPOR K.</v>
      </c>
      <c r="W133" s="29">
        <f t="shared" si="127"/>
        <v>0</v>
      </c>
      <c r="X133" s="19">
        <f t="shared" si="127"/>
        <v>3</v>
      </c>
      <c r="Y133" s="327">
        <v>3</v>
      </c>
      <c r="Z133" s="296">
        <v>36</v>
      </c>
      <c r="AA133" s="296">
        <v>0</v>
      </c>
      <c r="AB133" s="296">
        <v>6</v>
      </c>
      <c r="AC133" s="296">
        <v>0</v>
      </c>
      <c r="AD133" s="296">
        <v>3</v>
      </c>
    </row>
    <row r="134" spans="2:36" s="117" customFormat="1" ht="15">
      <c r="B134" s="102"/>
      <c r="C134" s="16"/>
      <c r="D134" s="17"/>
      <c r="E134" s="18"/>
      <c r="F134" s="19"/>
      <c r="G134" s="20"/>
      <c r="H134" s="20"/>
      <c r="I134" s="20"/>
      <c r="J134" s="20"/>
      <c r="K134" s="20"/>
      <c r="L134" s="20"/>
      <c r="M134" s="20"/>
      <c r="N134" s="21"/>
      <c r="O134" s="22"/>
      <c r="P134" s="23"/>
      <c r="Q134" s="24"/>
      <c r="R134" s="19"/>
      <c r="S134" s="25"/>
      <c r="T134" s="46" t="s">
        <v>325</v>
      </c>
      <c r="U134" s="27" t="str">
        <f>C131</f>
        <v>MEHMET AKİF ERSOY O.T. VE A.S.K.</v>
      </c>
      <c r="V134" s="28" t="str">
        <f>C129</f>
        <v>IĞDIR  GENÇLİK VE SPOR K.</v>
      </c>
      <c r="W134" s="29">
        <f t="shared" si="127"/>
        <v>0</v>
      </c>
      <c r="X134" s="19">
        <f t="shared" si="127"/>
        <v>3</v>
      </c>
      <c r="Y134" s="327">
        <v>17</v>
      </c>
      <c r="Z134" s="296">
        <v>37</v>
      </c>
      <c r="AA134" s="296">
        <v>0</v>
      </c>
      <c r="AB134" s="296">
        <v>6</v>
      </c>
      <c r="AC134" s="296">
        <v>0</v>
      </c>
      <c r="AD134" s="296">
        <v>3</v>
      </c>
    </row>
    <row r="135" spans="2:36" s="117" customFormat="1" ht="15">
      <c r="B135" s="102"/>
      <c r="C135" s="16"/>
      <c r="D135" s="17"/>
      <c r="E135" s="18"/>
      <c r="F135" s="19"/>
      <c r="G135" s="20"/>
      <c r="H135" s="20"/>
      <c r="I135" s="20"/>
      <c r="J135" s="20"/>
      <c r="K135" s="20"/>
      <c r="L135" s="20"/>
      <c r="M135" s="20"/>
      <c r="N135" s="21"/>
      <c r="O135" s="22"/>
      <c r="P135" s="32"/>
      <c r="Q135" s="24"/>
      <c r="R135" s="19"/>
      <c r="S135" s="25"/>
      <c r="T135" s="46" t="s">
        <v>326</v>
      </c>
      <c r="U135" s="27" t="str">
        <f>C132</f>
        <v>BYE</v>
      </c>
      <c r="V135" s="28" t="str">
        <f>C128</f>
        <v>HAZAR KOLEJİ SPOR KULÜBÜ</v>
      </c>
      <c r="W135" s="29">
        <f t="shared" si="127"/>
        <v>0</v>
      </c>
      <c r="X135" s="19">
        <f t="shared" si="127"/>
        <v>0</v>
      </c>
      <c r="Y135" s="327"/>
      <c r="Z135" s="296"/>
      <c r="AA135" s="296"/>
      <c r="AB135" s="296"/>
      <c r="AC135" s="296"/>
      <c r="AD135" s="296"/>
    </row>
    <row r="136" spans="2:36" s="117" customFormat="1" ht="15">
      <c r="B136" s="102"/>
      <c r="C136" s="16"/>
      <c r="D136" s="17"/>
      <c r="E136" s="18"/>
      <c r="F136" s="19"/>
      <c r="G136" s="20"/>
      <c r="H136" s="20"/>
      <c r="I136" s="20"/>
      <c r="J136" s="20"/>
      <c r="K136" s="20"/>
      <c r="L136" s="20"/>
      <c r="M136" s="20"/>
      <c r="N136" s="21"/>
      <c r="O136" s="22"/>
      <c r="P136" s="32"/>
      <c r="Q136" s="24"/>
      <c r="R136" s="19"/>
      <c r="S136" s="25"/>
      <c r="T136" s="49" t="s">
        <v>327</v>
      </c>
      <c r="U136" s="27" t="str">
        <f>C127</f>
        <v>76 IĞDIR BELEDİYE SPOR KULÜBÜ</v>
      </c>
      <c r="V136" s="28" t="str">
        <f>C129</f>
        <v>IĞDIR  GENÇLİK VE SPOR K.</v>
      </c>
      <c r="W136" s="29">
        <f t="shared" si="127"/>
        <v>0</v>
      </c>
      <c r="X136" s="19">
        <f t="shared" si="127"/>
        <v>3</v>
      </c>
      <c r="Y136" s="327">
        <v>15</v>
      </c>
      <c r="Z136" s="296">
        <v>38</v>
      </c>
      <c r="AA136" s="296">
        <v>0</v>
      </c>
      <c r="AB136" s="296">
        <v>6</v>
      </c>
      <c r="AC136" s="296">
        <v>0</v>
      </c>
      <c r="AD136" s="296">
        <v>3</v>
      </c>
    </row>
    <row r="137" spans="2:36" s="117" customFormat="1" ht="15">
      <c r="B137" s="103"/>
      <c r="C137" s="40"/>
      <c r="D137" s="41"/>
      <c r="E137" s="50"/>
      <c r="F137" s="51"/>
      <c r="G137" s="52"/>
      <c r="H137" s="52"/>
      <c r="I137" s="52"/>
      <c r="J137" s="52"/>
      <c r="K137" s="52"/>
      <c r="L137" s="52"/>
      <c r="M137" s="52"/>
      <c r="N137" s="53"/>
      <c r="O137" s="54"/>
      <c r="P137" s="43"/>
      <c r="Q137" s="55"/>
      <c r="R137" s="51"/>
      <c r="S137" s="45"/>
      <c r="T137" s="56" t="s">
        <v>328</v>
      </c>
      <c r="U137" s="57" t="str">
        <f>C130</f>
        <v>IĞDIR YURDUM GENÇLİK SPOR K.</v>
      </c>
      <c r="V137" s="48" t="str">
        <f>C128</f>
        <v>HAZAR KOLEJİ SPOR KULÜBÜ</v>
      </c>
      <c r="W137" s="29">
        <f t="shared" si="127"/>
        <v>3</v>
      </c>
      <c r="X137" s="19">
        <f t="shared" si="127"/>
        <v>0</v>
      </c>
      <c r="Y137" s="327">
        <v>36</v>
      </c>
      <c r="Z137" s="296">
        <v>15</v>
      </c>
      <c r="AA137" s="296">
        <v>6</v>
      </c>
      <c r="AB137" s="296">
        <v>0</v>
      </c>
      <c r="AC137" s="296">
        <v>3</v>
      </c>
      <c r="AD137" s="296">
        <v>0</v>
      </c>
    </row>
    <row r="138" spans="2:36" s="117" customFormat="1" ht="15">
      <c r="B138" s="102"/>
      <c r="C138" s="16"/>
      <c r="D138" s="17"/>
      <c r="E138" s="18"/>
      <c r="F138" s="19"/>
      <c r="G138" s="20"/>
      <c r="H138" s="20"/>
      <c r="I138" s="20"/>
      <c r="J138" s="20"/>
      <c r="K138" s="20"/>
      <c r="L138" s="20"/>
      <c r="M138" s="20"/>
      <c r="N138" s="21"/>
      <c r="O138" s="22"/>
      <c r="P138" s="23"/>
      <c r="Q138" s="24"/>
      <c r="R138" s="19"/>
      <c r="S138" s="25"/>
      <c r="T138" s="49" t="s">
        <v>329</v>
      </c>
      <c r="U138" s="27" t="str">
        <f>C131</f>
        <v>MEHMET AKİF ERSOY O.T. VE A.S.K.</v>
      </c>
      <c r="V138" s="28" t="str">
        <f>C132</f>
        <v>BYE</v>
      </c>
      <c r="W138" s="29">
        <f t="shared" si="127"/>
        <v>0</v>
      </c>
      <c r="X138" s="19">
        <f t="shared" si="127"/>
        <v>0</v>
      </c>
      <c r="Y138" s="327"/>
      <c r="Z138" s="296"/>
      <c r="AA138" s="296"/>
      <c r="AB138" s="296"/>
      <c r="AC138" s="296"/>
      <c r="AD138" s="296"/>
    </row>
    <row r="139" spans="2:36" s="117" customFormat="1" ht="15">
      <c r="B139" s="102"/>
      <c r="C139" s="16"/>
      <c r="D139" s="17"/>
      <c r="E139" s="18"/>
      <c r="F139" s="19"/>
      <c r="G139" s="20"/>
      <c r="H139" s="20"/>
      <c r="I139" s="20"/>
      <c r="J139" s="20"/>
      <c r="K139" s="20"/>
      <c r="L139" s="20"/>
      <c r="M139" s="20"/>
      <c r="N139" s="21"/>
      <c r="O139" s="22"/>
      <c r="P139" s="32"/>
      <c r="Q139" s="24"/>
      <c r="R139" s="19"/>
      <c r="S139" s="25"/>
      <c r="T139" s="58" t="s">
        <v>330</v>
      </c>
      <c r="U139" s="27" t="str">
        <f>C127</f>
        <v>76 IĞDIR BELEDİYE SPOR KULÜBÜ</v>
      </c>
      <c r="V139" s="28" t="str">
        <f>C128</f>
        <v>HAZAR KOLEJİ SPOR KULÜBÜ</v>
      </c>
      <c r="W139" s="29">
        <f t="shared" si="127"/>
        <v>3</v>
      </c>
      <c r="X139" s="19">
        <f t="shared" si="127"/>
        <v>0</v>
      </c>
      <c r="Y139" s="327">
        <v>40</v>
      </c>
      <c r="Z139" s="296">
        <v>26</v>
      </c>
      <c r="AA139" s="296">
        <v>6</v>
      </c>
      <c r="AB139" s="296">
        <v>0</v>
      </c>
      <c r="AC139" s="296">
        <v>3</v>
      </c>
      <c r="AD139" s="296">
        <v>0</v>
      </c>
    </row>
    <row r="140" spans="2:36" s="117" customFormat="1" ht="15.75" thickBot="1">
      <c r="B140" s="104"/>
      <c r="C140" s="16"/>
      <c r="D140" s="17"/>
      <c r="E140" s="18"/>
      <c r="F140" s="19"/>
      <c r="G140" s="20"/>
      <c r="H140" s="20"/>
      <c r="I140" s="20"/>
      <c r="J140" s="20"/>
      <c r="K140" s="20"/>
      <c r="L140" s="20"/>
      <c r="M140" s="20"/>
      <c r="N140" s="21"/>
      <c r="O140" s="22"/>
      <c r="P140" s="32"/>
      <c r="Q140" s="24"/>
      <c r="R140" s="19"/>
      <c r="S140" s="25"/>
      <c r="T140" s="58" t="s">
        <v>331</v>
      </c>
      <c r="U140" s="27" t="str">
        <f>C129</f>
        <v>IĞDIR  GENÇLİK VE SPOR K.</v>
      </c>
      <c r="V140" s="28" t="str">
        <f>C132</f>
        <v>BYE</v>
      </c>
      <c r="W140" s="29">
        <f t="shared" si="127"/>
        <v>0</v>
      </c>
      <c r="X140" s="19">
        <f t="shared" si="127"/>
        <v>0</v>
      </c>
      <c r="Y140" s="327"/>
      <c r="Z140" s="296"/>
      <c r="AA140" s="296"/>
      <c r="AB140" s="296"/>
      <c r="AC140" s="296"/>
      <c r="AD140" s="296"/>
    </row>
    <row r="141" spans="2:36" s="117" customFormat="1" ht="15.75" thickBot="1">
      <c r="B141" s="106"/>
      <c r="C141" s="87"/>
      <c r="D141" s="88"/>
      <c r="E141" s="89"/>
      <c r="F141" s="90"/>
      <c r="G141" s="91"/>
      <c r="H141" s="91"/>
      <c r="I141" s="91"/>
      <c r="J141" s="91"/>
      <c r="K141" s="91"/>
      <c r="L141" s="91"/>
      <c r="M141" s="91"/>
      <c r="N141" s="92"/>
      <c r="O141" s="93"/>
      <c r="P141" s="94"/>
      <c r="Q141" s="95"/>
      <c r="R141" s="90"/>
      <c r="S141" s="96"/>
      <c r="T141" s="97" t="s">
        <v>332</v>
      </c>
      <c r="U141" s="98" t="str">
        <f>C130</f>
        <v>IĞDIR YURDUM GENÇLİK SPOR K.</v>
      </c>
      <c r="V141" s="99" t="str">
        <f>C131</f>
        <v>MEHMET AKİF ERSOY O.T. VE A.S.K.</v>
      </c>
      <c r="W141" s="100">
        <f t="shared" si="127"/>
        <v>0</v>
      </c>
      <c r="X141" s="101">
        <f t="shared" si="127"/>
        <v>3</v>
      </c>
      <c r="Y141" s="327">
        <v>22</v>
      </c>
      <c r="Z141" s="296">
        <v>37</v>
      </c>
      <c r="AA141" s="296">
        <v>0</v>
      </c>
      <c r="AB141" s="296">
        <v>6</v>
      </c>
      <c r="AC141" s="296">
        <v>0</v>
      </c>
      <c r="AD141" s="296">
        <v>3</v>
      </c>
    </row>
    <row r="142" spans="2:36" s="117" customFormat="1" ht="15" thickBot="1">
      <c r="B142" s="105"/>
      <c r="C142" s="61"/>
      <c r="D142" s="15"/>
      <c r="E142" s="15">
        <f>SUM(E127:E132)</f>
        <v>12</v>
      </c>
      <c r="F142" s="15"/>
      <c r="G142" s="15"/>
      <c r="H142" s="15">
        <f>F139+F138+F137+F136+H139+H138+H137+H136+J139+J138+J137+J136</f>
        <v>0</v>
      </c>
      <c r="I142" s="15"/>
      <c r="J142" s="15"/>
      <c r="K142" s="15"/>
      <c r="L142" s="15"/>
      <c r="M142" s="15"/>
      <c r="N142" s="15"/>
      <c r="O142" s="15">
        <f>O136+O137+O138+O139</f>
        <v>0</v>
      </c>
      <c r="P142" s="15"/>
      <c r="Q142" s="15">
        <f>Q136+Q137+Q138+Q139</f>
        <v>0</v>
      </c>
      <c r="R142" s="15">
        <f>R136+R137+R138+R139</f>
        <v>0</v>
      </c>
      <c r="S142" s="15">
        <f>S139+S138+S137+S136</f>
        <v>0</v>
      </c>
      <c r="T142" s="15"/>
      <c r="U142" s="15"/>
      <c r="V142" s="15"/>
      <c r="W142" s="15"/>
      <c r="X142" s="15"/>
      <c r="Y142" s="296"/>
      <c r="Z142" s="296"/>
      <c r="AA142" s="296"/>
      <c r="AB142" s="296"/>
      <c r="AC142" s="296"/>
      <c r="AD142" s="296"/>
    </row>
    <row r="143" spans="2:36" s="117" customFormat="1" ht="71.45" customHeight="1">
      <c r="B143" s="184" t="s">
        <v>986</v>
      </c>
      <c r="C143" s="78" t="s">
        <v>65</v>
      </c>
      <c r="D143" s="79" t="s">
        <v>307</v>
      </c>
      <c r="E143" s="80" t="s">
        <v>308</v>
      </c>
      <c r="F143" s="131" t="s">
        <v>309</v>
      </c>
      <c r="G143" s="80" t="s">
        <v>308</v>
      </c>
      <c r="H143" s="131" t="s">
        <v>309</v>
      </c>
      <c r="I143" s="80" t="s">
        <v>308</v>
      </c>
      <c r="J143" s="131" t="s">
        <v>309</v>
      </c>
      <c r="K143" s="80" t="s">
        <v>308</v>
      </c>
      <c r="L143" s="131" t="s">
        <v>309</v>
      </c>
      <c r="M143" s="80" t="s">
        <v>308</v>
      </c>
      <c r="N143" s="82" t="s">
        <v>309</v>
      </c>
      <c r="O143" s="83" t="s">
        <v>310</v>
      </c>
      <c r="P143" s="84" t="s">
        <v>311</v>
      </c>
      <c r="Q143" s="80" t="s">
        <v>312</v>
      </c>
      <c r="R143" s="131" t="s">
        <v>313</v>
      </c>
      <c r="S143" s="85" t="s">
        <v>314</v>
      </c>
      <c r="T143" s="86" t="s">
        <v>315</v>
      </c>
      <c r="U143" s="468" t="s">
        <v>316</v>
      </c>
      <c r="V143" s="469"/>
      <c r="W143" s="470" t="s">
        <v>317</v>
      </c>
      <c r="X143" s="471"/>
      <c r="Y143" s="327"/>
      <c r="Z143" s="296"/>
      <c r="AA143" s="296"/>
      <c r="AB143" s="296"/>
      <c r="AC143" s="296"/>
      <c r="AD143" s="296"/>
    </row>
    <row r="144" spans="2:36" s="117" customFormat="1" ht="15">
      <c r="B144" s="102">
        <v>1</v>
      </c>
      <c r="C144" s="16" t="s">
        <v>11</v>
      </c>
      <c r="D144" s="17">
        <f t="shared" ref="D144:D149" si="128">SUM(AF144:AJ144)</f>
        <v>4</v>
      </c>
      <c r="E144" s="18">
        <f t="shared" ref="E144:F146" si="129">AA144</f>
        <v>0</v>
      </c>
      <c r="F144" s="19">
        <f t="shared" si="129"/>
        <v>0</v>
      </c>
      <c r="G144" s="20">
        <f>AA147</f>
        <v>6</v>
      </c>
      <c r="H144" s="20">
        <f>AB147</f>
        <v>0</v>
      </c>
      <c r="I144" s="20">
        <f>AA150</f>
        <v>6</v>
      </c>
      <c r="J144" s="20">
        <f>AB150</f>
        <v>0</v>
      </c>
      <c r="K144" s="20">
        <f>AA153</f>
        <v>6</v>
      </c>
      <c r="L144" s="20">
        <f>AB153</f>
        <v>0</v>
      </c>
      <c r="M144" s="20">
        <f>AA156</f>
        <v>6</v>
      </c>
      <c r="N144" s="21">
        <f>AB156</f>
        <v>0</v>
      </c>
      <c r="O144" s="22">
        <f>E144+G144+I144-F144-H144-J144+K144-L144+M144-N144</f>
        <v>24</v>
      </c>
      <c r="P144" s="23"/>
      <c r="Q144" s="24">
        <f>Y144+Y147+Y150+Y153+Y156</f>
        <v>144</v>
      </c>
      <c r="R144" s="19">
        <f>Z144+Z147+Z150+Z153+Z156</f>
        <v>15</v>
      </c>
      <c r="S144" s="25">
        <f>Q144-R144</f>
        <v>129</v>
      </c>
      <c r="T144" s="26" t="s">
        <v>318</v>
      </c>
      <c r="U144" s="27" t="str">
        <f>C144</f>
        <v>HAKKARİ TENİS SPOR KULÜBÜ</v>
      </c>
      <c r="V144" s="28" t="str">
        <f>C149</f>
        <v>BYE</v>
      </c>
      <c r="W144" s="29">
        <f>AC144</f>
        <v>0</v>
      </c>
      <c r="X144" s="19">
        <f>AD144</f>
        <v>0</v>
      </c>
      <c r="Y144" s="327"/>
      <c r="Z144" s="296"/>
      <c r="AA144" s="296"/>
      <c r="AB144" s="296"/>
      <c r="AC144" s="296"/>
      <c r="AD144" s="296"/>
      <c r="AF144" s="117">
        <f t="shared" ref="AF144:AF149" si="130">IF(E144&gt;F144,1,0)</f>
        <v>0</v>
      </c>
      <c r="AG144" s="117">
        <f t="shared" ref="AG144:AG149" si="131">IF(G144&gt;H144,1,0)</f>
        <v>1</v>
      </c>
      <c r="AH144" s="117">
        <f t="shared" ref="AH144:AH149" si="132">IF(I144&gt;J144,1,0)</f>
        <v>1</v>
      </c>
      <c r="AI144" s="117">
        <f t="shared" ref="AI144:AI149" si="133">IF(K144&gt;L144,1,0)</f>
        <v>1</v>
      </c>
      <c r="AJ144" s="117">
        <f t="shared" ref="AJ144:AJ149" si="134">IF(M144&gt;N144,1,0)</f>
        <v>1</v>
      </c>
    </row>
    <row r="145" spans="2:36" s="117" customFormat="1" ht="15">
      <c r="B145" s="102">
        <v>2</v>
      </c>
      <c r="C145" s="16" t="s">
        <v>371</v>
      </c>
      <c r="D145" s="17">
        <f t="shared" si="128"/>
        <v>1</v>
      </c>
      <c r="E145" s="18">
        <f t="shared" si="129"/>
        <v>6</v>
      </c>
      <c r="F145" s="19">
        <f t="shared" si="129"/>
        <v>0</v>
      </c>
      <c r="G145" s="20">
        <f>AA149</f>
        <v>0</v>
      </c>
      <c r="H145" s="20">
        <f>AB149</f>
        <v>6</v>
      </c>
      <c r="I145" s="20">
        <f>AB152</f>
        <v>0</v>
      </c>
      <c r="J145" s="20">
        <f>AA152</f>
        <v>0</v>
      </c>
      <c r="K145" s="20">
        <f>AB154</f>
        <v>0</v>
      </c>
      <c r="L145" s="20">
        <f>AA154</f>
        <v>6</v>
      </c>
      <c r="M145" s="20">
        <f>AB156</f>
        <v>0</v>
      </c>
      <c r="N145" s="21">
        <f>AA156</f>
        <v>6</v>
      </c>
      <c r="O145" s="22">
        <f t="shared" ref="O145:O149" si="135">E145+G145+I145-F145-H145-J145+K145-L145+M145-N145</f>
        <v>-12</v>
      </c>
      <c r="P145" s="23"/>
      <c r="Q145" s="24">
        <f>Y145+Y149+Z152+Z154+Z156</f>
        <v>61</v>
      </c>
      <c r="R145" s="19">
        <f>Z145+Z149+Y152+Y154+Y156</f>
        <v>120</v>
      </c>
      <c r="S145" s="25">
        <f t="shared" ref="S145:S149" si="136">Q145-R145</f>
        <v>-59</v>
      </c>
      <c r="T145" s="26" t="s">
        <v>319</v>
      </c>
      <c r="U145" s="27" t="str">
        <f>C145</f>
        <v>ATİK AKADEMİ GENÇLİK VE SPOR K.</v>
      </c>
      <c r="V145" s="28" t="str">
        <f>C148</f>
        <v>YÜKSEKOVA AKADEMİ SPOR K.</v>
      </c>
      <c r="W145" s="29">
        <f t="shared" ref="W145:X158" si="137">AC145</f>
        <v>3</v>
      </c>
      <c r="X145" s="19">
        <f t="shared" si="137"/>
        <v>0</v>
      </c>
      <c r="Y145" s="327">
        <v>36</v>
      </c>
      <c r="Z145" s="296">
        <v>12</v>
      </c>
      <c r="AA145" s="296">
        <v>6</v>
      </c>
      <c r="AB145" s="296">
        <v>0</v>
      </c>
      <c r="AC145" s="296">
        <v>3</v>
      </c>
      <c r="AD145" s="296">
        <v>0</v>
      </c>
      <c r="AF145" s="117">
        <f t="shared" si="130"/>
        <v>1</v>
      </c>
      <c r="AG145" s="117">
        <f t="shared" si="131"/>
        <v>0</v>
      </c>
      <c r="AH145" s="117">
        <f t="shared" si="132"/>
        <v>0</v>
      </c>
      <c r="AI145" s="117">
        <f t="shared" si="133"/>
        <v>0</v>
      </c>
      <c r="AJ145" s="117">
        <f t="shared" si="134"/>
        <v>0</v>
      </c>
    </row>
    <row r="146" spans="2:36" s="117" customFormat="1" ht="15">
      <c r="B146" s="102">
        <v>3</v>
      </c>
      <c r="C146" s="16" t="s">
        <v>7</v>
      </c>
      <c r="D146" s="17">
        <f t="shared" si="128"/>
        <v>2</v>
      </c>
      <c r="E146" s="18">
        <f t="shared" si="129"/>
        <v>0</v>
      </c>
      <c r="F146" s="19">
        <f t="shared" si="129"/>
        <v>6</v>
      </c>
      <c r="G146" s="20">
        <f>AB149</f>
        <v>6</v>
      </c>
      <c r="H146" s="20">
        <f>AA149</f>
        <v>0</v>
      </c>
      <c r="I146" s="20">
        <f>AB151</f>
        <v>6</v>
      </c>
      <c r="J146" s="20">
        <f>AA151</f>
        <v>0</v>
      </c>
      <c r="K146" s="20">
        <f>AB153</f>
        <v>0</v>
      </c>
      <c r="L146" s="20">
        <f>AA153</f>
        <v>6</v>
      </c>
      <c r="M146" s="20">
        <f>AA157</f>
        <v>0</v>
      </c>
      <c r="N146" s="21">
        <f>AB157</f>
        <v>0</v>
      </c>
      <c r="O146" s="22">
        <f t="shared" si="135"/>
        <v>0</v>
      </c>
      <c r="P146" s="23"/>
      <c r="Q146" s="24">
        <f>Y146+Z149+Z151+Z153+Y157</f>
        <v>76</v>
      </c>
      <c r="R146" s="19">
        <f>Z146+Y149+Y151+Y153+Z157</f>
        <v>87</v>
      </c>
      <c r="S146" s="25">
        <f t="shared" si="136"/>
        <v>-11</v>
      </c>
      <c r="T146" s="26" t="s">
        <v>320</v>
      </c>
      <c r="U146" s="27" t="str">
        <f>C146</f>
        <v>EMEK SPOR KULÜBÜ</v>
      </c>
      <c r="V146" s="28" t="str">
        <f>C147</f>
        <v>HAKKARİ AMATÖR GENÇLİK VE S. K.</v>
      </c>
      <c r="W146" s="29">
        <f t="shared" si="137"/>
        <v>0</v>
      </c>
      <c r="X146" s="19">
        <f t="shared" si="137"/>
        <v>3</v>
      </c>
      <c r="Y146" s="327">
        <v>1</v>
      </c>
      <c r="Z146" s="296">
        <v>36</v>
      </c>
      <c r="AA146" s="296">
        <v>0</v>
      </c>
      <c r="AB146" s="296">
        <v>6</v>
      </c>
      <c r="AC146" s="296">
        <v>0</v>
      </c>
      <c r="AD146" s="296">
        <v>3</v>
      </c>
      <c r="AF146" s="117">
        <f t="shared" si="130"/>
        <v>0</v>
      </c>
      <c r="AG146" s="117">
        <f t="shared" si="131"/>
        <v>1</v>
      </c>
      <c r="AH146" s="117">
        <f t="shared" si="132"/>
        <v>1</v>
      </c>
      <c r="AI146" s="117">
        <f t="shared" si="133"/>
        <v>0</v>
      </c>
      <c r="AJ146" s="117">
        <f t="shared" si="134"/>
        <v>0</v>
      </c>
    </row>
    <row r="147" spans="2:36" s="117" customFormat="1" ht="15">
      <c r="B147" s="102">
        <v>4</v>
      </c>
      <c r="C147" s="16" t="s">
        <v>147</v>
      </c>
      <c r="D147" s="17">
        <f t="shared" si="128"/>
        <v>3</v>
      </c>
      <c r="E147" s="18">
        <f>AB146</f>
        <v>6</v>
      </c>
      <c r="F147" s="19">
        <f>AA146</f>
        <v>0</v>
      </c>
      <c r="G147" s="20">
        <f>AB148</f>
        <v>0</v>
      </c>
      <c r="H147" s="20">
        <f>AA148</f>
        <v>0</v>
      </c>
      <c r="I147" s="20">
        <f>AB150</f>
        <v>0</v>
      </c>
      <c r="J147" s="20">
        <f>AA150</f>
        <v>6</v>
      </c>
      <c r="K147" s="20">
        <f>AA154</f>
        <v>6</v>
      </c>
      <c r="L147" s="20">
        <f>AB154</f>
        <v>0</v>
      </c>
      <c r="M147" s="20">
        <f>AA158</f>
        <v>6</v>
      </c>
      <c r="N147" s="21">
        <f>AB158</f>
        <v>0</v>
      </c>
      <c r="O147" s="22">
        <f t="shared" si="135"/>
        <v>12</v>
      </c>
      <c r="P147" s="23"/>
      <c r="Q147" s="24">
        <f>Z146+Z148+Z150+Y154+Y158</f>
        <v>118</v>
      </c>
      <c r="R147" s="19">
        <f>Y146+Y148+Y150+Z154+Z158</f>
        <v>53</v>
      </c>
      <c r="S147" s="25">
        <f t="shared" si="136"/>
        <v>65</v>
      </c>
      <c r="T147" s="30" t="s">
        <v>321</v>
      </c>
      <c r="U147" s="31" t="str">
        <f>C144</f>
        <v>HAKKARİ TENİS SPOR KULÜBÜ</v>
      </c>
      <c r="V147" s="28" t="str">
        <f>C148</f>
        <v>YÜKSEKOVA AKADEMİ SPOR K.</v>
      </c>
      <c r="W147" s="29">
        <f t="shared" si="137"/>
        <v>3</v>
      </c>
      <c r="X147" s="19">
        <f t="shared" si="137"/>
        <v>0</v>
      </c>
      <c r="Y147" s="327">
        <v>36</v>
      </c>
      <c r="Z147" s="296">
        <v>0</v>
      </c>
      <c r="AA147" s="296">
        <v>6</v>
      </c>
      <c r="AB147" s="296">
        <v>0</v>
      </c>
      <c r="AC147" s="296">
        <v>3</v>
      </c>
      <c r="AD147" s="296">
        <v>0</v>
      </c>
      <c r="AF147" s="117">
        <f t="shared" si="130"/>
        <v>1</v>
      </c>
      <c r="AG147" s="117">
        <f t="shared" si="131"/>
        <v>0</v>
      </c>
      <c r="AH147" s="117">
        <f t="shared" si="132"/>
        <v>0</v>
      </c>
      <c r="AI147" s="117">
        <f t="shared" si="133"/>
        <v>1</v>
      </c>
      <c r="AJ147" s="117">
        <f t="shared" si="134"/>
        <v>1</v>
      </c>
    </row>
    <row r="148" spans="2:36" s="117" customFormat="1" ht="15">
      <c r="B148" s="102">
        <v>5</v>
      </c>
      <c r="C148" s="16" t="s">
        <v>201</v>
      </c>
      <c r="D148" s="17">
        <f t="shared" si="128"/>
        <v>0</v>
      </c>
      <c r="E148" s="18">
        <f>AB145</f>
        <v>0</v>
      </c>
      <c r="F148" s="19">
        <f>AA145</f>
        <v>6</v>
      </c>
      <c r="G148" s="20">
        <f>AB147</f>
        <v>0</v>
      </c>
      <c r="H148" s="20">
        <f>AA147</f>
        <v>6</v>
      </c>
      <c r="I148" s="20">
        <f>AA151</f>
        <v>0</v>
      </c>
      <c r="J148" s="20">
        <f>AB151</f>
        <v>6</v>
      </c>
      <c r="K148" s="20">
        <f>AA155</f>
        <v>0</v>
      </c>
      <c r="L148" s="20">
        <f>AB155</f>
        <v>0</v>
      </c>
      <c r="M148" s="20">
        <f>AB158</f>
        <v>0</v>
      </c>
      <c r="N148" s="21">
        <f>AA158</f>
        <v>6</v>
      </c>
      <c r="O148" s="22">
        <f t="shared" si="135"/>
        <v>-24</v>
      </c>
      <c r="P148" s="32"/>
      <c r="Q148" s="24">
        <f>Z145+Z147+Y151+Y155+Z158</f>
        <v>20</v>
      </c>
      <c r="R148" s="19">
        <f>Y145+Y147+Z151+Z155+Y158</f>
        <v>144</v>
      </c>
      <c r="S148" s="25">
        <f t="shared" si="136"/>
        <v>-124</v>
      </c>
      <c r="T148" s="30" t="s">
        <v>322</v>
      </c>
      <c r="U148" s="27" t="str">
        <f>C149</f>
        <v>BYE</v>
      </c>
      <c r="V148" s="28" t="str">
        <f>C147</f>
        <v>HAKKARİ AMATÖR GENÇLİK VE S. K.</v>
      </c>
      <c r="W148" s="29">
        <f t="shared" si="137"/>
        <v>0</v>
      </c>
      <c r="X148" s="19">
        <f t="shared" si="137"/>
        <v>0</v>
      </c>
      <c r="Y148" s="327"/>
      <c r="Z148" s="296"/>
      <c r="AA148" s="296"/>
      <c r="AB148" s="296"/>
      <c r="AC148" s="296"/>
      <c r="AD148" s="296"/>
      <c r="AF148" s="117">
        <f t="shared" si="130"/>
        <v>0</v>
      </c>
      <c r="AG148" s="117">
        <f t="shared" si="131"/>
        <v>0</v>
      </c>
      <c r="AH148" s="117">
        <f t="shared" si="132"/>
        <v>0</v>
      </c>
      <c r="AI148" s="117">
        <f t="shared" si="133"/>
        <v>0</v>
      </c>
      <c r="AJ148" s="117">
        <f t="shared" si="134"/>
        <v>0</v>
      </c>
    </row>
    <row r="149" spans="2:36" s="117" customFormat="1" ht="15">
      <c r="B149" s="102">
        <v>6</v>
      </c>
      <c r="C149" s="16" t="s">
        <v>336</v>
      </c>
      <c r="D149" s="17">
        <f t="shared" si="128"/>
        <v>0</v>
      </c>
      <c r="E149" s="33">
        <f>AB144</f>
        <v>0</v>
      </c>
      <c r="F149" s="34">
        <f>AA144</f>
        <v>0</v>
      </c>
      <c r="G149" s="35">
        <f>AA148</f>
        <v>0</v>
      </c>
      <c r="H149" s="35">
        <f>AB148</f>
        <v>0</v>
      </c>
      <c r="I149" s="35">
        <f>AA152</f>
        <v>0</v>
      </c>
      <c r="J149" s="35">
        <f>AB152</f>
        <v>0</v>
      </c>
      <c r="K149" s="35">
        <f>AB155</f>
        <v>0</v>
      </c>
      <c r="L149" s="35">
        <f>AA155</f>
        <v>0</v>
      </c>
      <c r="M149" s="35">
        <f>AB157</f>
        <v>0</v>
      </c>
      <c r="N149" s="36">
        <f>AA157</f>
        <v>0</v>
      </c>
      <c r="O149" s="22">
        <f t="shared" si="135"/>
        <v>0</v>
      </c>
      <c r="P149" s="32"/>
      <c r="Q149" s="37">
        <f>Z144+Y148+Y152+Z155+Z157</f>
        <v>0</v>
      </c>
      <c r="R149" s="34">
        <f>Y144+Z148+Z152+Y155+Y157</f>
        <v>0</v>
      </c>
      <c r="S149" s="25">
        <f t="shared" si="136"/>
        <v>0</v>
      </c>
      <c r="T149" s="38" t="s">
        <v>323</v>
      </c>
      <c r="U149" s="39" t="str">
        <f>C145</f>
        <v>ATİK AKADEMİ GENÇLİK VE SPOR K.</v>
      </c>
      <c r="V149" s="28" t="str">
        <f>C146</f>
        <v>EMEK SPOR KULÜBÜ</v>
      </c>
      <c r="W149" s="29">
        <f t="shared" si="137"/>
        <v>0</v>
      </c>
      <c r="X149" s="19">
        <f t="shared" si="137"/>
        <v>3</v>
      </c>
      <c r="Y149" s="327">
        <v>9</v>
      </c>
      <c r="Z149" s="296">
        <v>36</v>
      </c>
      <c r="AA149" s="296">
        <v>0</v>
      </c>
      <c r="AB149" s="296">
        <v>6</v>
      </c>
      <c r="AC149" s="296">
        <v>0</v>
      </c>
      <c r="AD149" s="296">
        <v>3</v>
      </c>
      <c r="AF149" s="117">
        <f t="shared" si="130"/>
        <v>0</v>
      </c>
      <c r="AG149" s="117">
        <f t="shared" si="131"/>
        <v>0</v>
      </c>
      <c r="AH149" s="117">
        <f t="shared" si="132"/>
        <v>0</v>
      </c>
      <c r="AI149" s="117">
        <f t="shared" si="133"/>
        <v>0</v>
      </c>
      <c r="AJ149" s="117">
        <f t="shared" si="134"/>
        <v>0</v>
      </c>
    </row>
    <row r="150" spans="2:36" s="117" customFormat="1" ht="15">
      <c r="B150" s="103"/>
      <c r="C150" s="40"/>
      <c r="D150" s="41"/>
      <c r="E150" s="18"/>
      <c r="F150" s="42"/>
      <c r="G150" s="20"/>
      <c r="H150" s="20"/>
      <c r="I150" s="20"/>
      <c r="J150" s="20"/>
      <c r="K150" s="20"/>
      <c r="L150" s="20"/>
      <c r="M150" s="20"/>
      <c r="N150" s="21"/>
      <c r="O150" s="22"/>
      <c r="P150" s="43"/>
      <c r="Q150" s="44"/>
      <c r="R150" s="42"/>
      <c r="S150" s="45"/>
      <c r="T150" s="46" t="s">
        <v>324</v>
      </c>
      <c r="U150" s="47" t="str">
        <f>C144</f>
        <v>HAKKARİ TENİS SPOR KULÜBÜ</v>
      </c>
      <c r="V150" s="48" t="str">
        <f>C147</f>
        <v>HAKKARİ AMATÖR GENÇLİK VE S. K.</v>
      </c>
      <c r="W150" s="29">
        <f t="shared" si="137"/>
        <v>3</v>
      </c>
      <c r="X150" s="19">
        <f t="shared" si="137"/>
        <v>0</v>
      </c>
      <c r="Y150" s="327">
        <v>36</v>
      </c>
      <c r="Z150" s="296">
        <v>10</v>
      </c>
      <c r="AA150" s="296">
        <v>6</v>
      </c>
      <c r="AB150" s="296">
        <v>0</v>
      </c>
      <c r="AC150" s="296">
        <v>3</v>
      </c>
      <c r="AD150" s="296">
        <v>0</v>
      </c>
    </row>
    <row r="151" spans="2:36" s="117" customFormat="1" ht="15">
      <c r="B151" s="102"/>
      <c r="C151" s="16"/>
      <c r="D151" s="17"/>
      <c r="E151" s="18"/>
      <c r="F151" s="19"/>
      <c r="G151" s="20"/>
      <c r="H151" s="20"/>
      <c r="I151" s="20"/>
      <c r="J151" s="20"/>
      <c r="K151" s="20"/>
      <c r="L151" s="20"/>
      <c r="M151" s="20"/>
      <c r="N151" s="21"/>
      <c r="O151" s="22"/>
      <c r="P151" s="23"/>
      <c r="Q151" s="24"/>
      <c r="R151" s="19"/>
      <c r="S151" s="25"/>
      <c r="T151" s="46" t="s">
        <v>325</v>
      </c>
      <c r="U151" s="27" t="str">
        <f>C148</f>
        <v>YÜKSEKOVA AKADEMİ SPOR K.</v>
      </c>
      <c r="V151" s="28" t="str">
        <f>C146</f>
        <v>EMEK SPOR KULÜBÜ</v>
      </c>
      <c r="W151" s="29">
        <f t="shared" si="137"/>
        <v>0</v>
      </c>
      <c r="X151" s="19">
        <f t="shared" si="137"/>
        <v>3</v>
      </c>
      <c r="Y151" s="327">
        <v>6</v>
      </c>
      <c r="Z151" s="296">
        <v>36</v>
      </c>
      <c r="AA151" s="296">
        <v>0</v>
      </c>
      <c r="AB151" s="296">
        <v>6</v>
      </c>
      <c r="AC151" s="296">
        <v>0</v>
      </c>
      <c r="AD151" s="296">
        <v>3</v>
      </c>
    </row>
    <row r="152" spans="2:36" s="117" customFormat="1" ht="15">
      <c r="B152" s="102"/>
      <c r="C152" s="16"/>
      <c r="D152" s="17"/>
      <c r="E152" s="18"/>
      <c r="F152" s="19"/>
      <c r="G152" s="20"/>
      <c r="H152" s="20"/>
      <c r="I152" s="20"/>
      <c r="J152" s="20"/>
      <c r="K152" s="20"/>
      <c r="L152" s="20"/>
      <c r="M152" s="20"/>
      <c r="N152" s="21"/>
      <c r="O152" s="22"/>
      <c r="P152" s="32"/>
      <c r="Q152" s="24"/>
      <c r="R152" s="19"/>
      <c r="S152" s="25"/>
      <c r="T152" s="46" t="s">
        <v>326</v>
      </c>
      <c r="U152" s="27" t="str">
        <f>C149</f>
        <v>BYE</v>
      </c>
      <c r="V152" s="28" t="str">
        <f>C145</f>
        <v>ATİK AKADEMİ GENÇLİK VE SPOR K.</v>
      </c>
      <c r="W152" s="29">
        <f t="shared" si="137"/>
        <v>0</v>
      </c>
      <c r="X152" s="19">
        <f t="shared" si="137"/>
        <v>0</v>
      </c>
      <c r="Y152" s="327"/>
      <c r="Z152" s="296"/>
      <c r="AA152" s="296"/>
      <c r="AB152" s="296"/>
      <c r="AC152" s="296"/>
      <c r="AD152" s="296"/>
    </row>
    <row r="153" spans="2:36" s="117" customFormat="1" ht="15">
      <c r="B153" s="102"/>
      <c r="C153" s="16"/>
      <c r="D153" s="17"/>
      <c r="E153" s="18"/>
      <c r="F153" s="19"/>
      <c r="G153" s="20"/>
      <c r="H153" s="20"/>
      <c r="I153" s="20"/>
      <c r="J153" s="20"/>
      <c r="K153" s="20"/>
      <c r="L153" s="20"/>
      <c r="M153" s="20"/>
      <c r="N153" s="21"/>
      <c r="O153" s="22"/>
      <c r="P153" s="32"/>
      <c r="Q153" s="24"/>
      <c r="R153" s="19"/>
      <c r="S153" s="25"/>
      <c r="T153" s="49" t="s">
        <v>327</v>
      </c>
      <c r="U153" s="27" t="str">
        <f>C144</f>
        <v>HAKKARİ TENİS SPOR KULÜBÜ</v>
      </c>
      <c r="V153" s="28" t="str">
        <f>C146</f>
        <v>EMEK SPOR KULÜBÜ</v>
      </c>
      <c r="W153" s="29">
        <f t="shared" si="137"/>
        <v>3</v>
      </c>
      <c r="X153" s="19">
        <f t="shared" si="137"/>
        <v>0</v>
      </c>
      <c r="Y153" s="327">
        <v>36</v>
      </c>
      <c r="Z153" s="296">
        <v>3</v>
      </c>
      <c r="AA153" s="296">
        <v>6</v>
      </c>
      <c r="AB153" s="296">
        <v>0</v>
      </c>
      <c r="AC153" s="296">
        <v>3</v>
      </c>
      <c r="AD153" s="296">
        <v>0</v>
      </c>
    </row>
    <row r="154" spans="2:36" s="117" customFormat="1" ht="15">
      <c r="B154" s="103"/>
      <c r="C154" s="40"/>
      <c r="D154" s="41"/>
      <c r="E154" s="50"/>
      <c r="F154" s="51"/>
      <c r="G154" s="52"/>
      <c r="H154" s="52"/>
      <c r="I154" s="52"/>
      <c r="J154" s="52"/>
      <c r="K154" s="52"/>
      <c r="L154" s="52"/>
      <c r="M154" s="52"/>
      <c r="N154" s="53"/>
      <c r="O154" s="54"/>
      <c r="P154" s="43"/>
      <c r="Q154" s="55"/>
      <c r="R154" s="51"/>
      <c r="S154" s="45"/>
      <c r="T154" s="56" t="s">
        <v>328</v>
      </c>
      <c r="U154" s="57" t="str">
        <f>C147</f>
        <v>HAKKARİ AMATÖR GENÇLİK VE S. K.</v>
      </c>
      <c r="V154" s="48" t="str">
        <f>C145</f>
        <v>ATİK AKADEMİ GENÇLİK VE SPOR K.</v>
      </c>
      <c r="W154" s="29">
        <f t="shared" si="137"/>
        <v>3</v>
      </c>
      <c r="X154" s="19">
        <f t="shared" si="137"/>
        <v>0</v>
      </c>
      <c r="Y154" s="327">
        <v>36</v>
      </c>
      <c r="Z154" s="296">
        <v>14</v>
      </c>
      <c r="AA154" s="296">
        <v>6</v>
      </c>
      <c r="AB154" s="296">
        <v>0</v>
      </c>
      <c r="AC154" s="296">
        <v>3</v>
      </c>
      <c r="AD154" s="296">
        <v>0</v>
      </c>
    </row>
    <row r="155" spans="2:36" s="117" customFormat="1" ht="15">
      <c r="B155" s="102"/>
      <c r="C155" s="16"/>
      <c r="D155" s="17"/>
      <c r="E155" s="18"/>
      <c r="F155" s="19"/>
      <c r="G155" s="20"/>
      <c r="H155" s="20"/>
      <c r="I155" s="20"/>
      <c r="J155" s="20"/>
      <c r="K155" s="20"/>
      <c r="L155" s="20"/>
      <c r="M155" s="20"/>
      <c r="N155" s="21"/>
      <c r="O155" s="22"/>
      <c r="P155" s="23"/>
      <c r="Q155" s="24"/>
      <c r="R155" s="19"/>
      <c r="S155" s="25"/>
      <c r="T155" s="49" t="s">
        <v>329</v>
      </c>
      <c r="U155" s="27" t="str">
        <f>C148</f>
        <v>YÜKSEKOVA AKADEMİ SPOR K.</v>
      </c>
      <c r="V155" s="28" t="str">
        <f>C149</f>
        <v>BYE</v>
      </c>
      <c r="W155" s="29">
        <f t="shared" si="137"/>
        <v>0</v>
      </c>
      <c r="X155" s="19">
        <f t="shared" si="137"/>
        <v>0</v>
      </c>
      <c r="Y155" s="327"/>
      <c r="Z155" s="296"/>
      <c r="AA155" s="296"/>
      <c r="AB155" s="296"/>
      <c r="AC155" s="296"/>
      <c r="AD155" s="296"/>
    </row>
    <row r="156" spans="2:36" s="117" customFormat="1" ht="15">
      <c r="B156" s="102"/>
      <c r="C156" s="16"/>
      <c r="D156" s="17"/>
      <c r="E156" s="18"/>
      <c r="F156" s="19"/>
      <c r="G156" s="20"/>
      <c r="H156" s="20"/>
      <c r="I156" s="20"/>
      <c r="J156" s="20"/>
      <c r="K156" s="20"/>
      <c r="L156" s="20"/>
      <c r="M156" s="20"/>
      <c r="N156" s="21"/>
      <c r="O156" s="22"/>
      <c r="P156" s="32"/>
      <c r="Q156" s="24"/>
      <c r="R156" s="19"/>
      <c r="S156" s="25"/>
      <c r="T156" s="58" t="s">
        <v>330</v>
      </c>
      <c r="U156" s="27" t="str">
        <f>C144</f>
        <v>HAKKARİ TENİS SPOR KULÜBÜ</v>
      </c>
      <c r="V156" s="28" t="str">
        <f>C145</f>
        <v>ATİK AKADEMİ GENÇLİK VE SPOR K.</v>
      </c>
      <c r="W156" s="29">
        <f t="shared" si="137"/>
        <v>3</v>
      </c>
      <c r="X156" s="19">
        <f t="shared" si="137"/>
        <v>0</v>
      </c>
      <c r="Y156" s="327">
        <v>36</v>
      </c>
      <c r="Z156" s="296">
        <v>2</v>
      </c>
      <c r="AA156" s="296">
        <v>6</v>
      </c>
      <c r="AB156" s="296">
        <v>0</v>
      </c>
      <c r="AC156" s="296">
        <v>3</v>
      </c>
      <c r="AD156" s="296">
        <v>0</v>
      </c>
    </row>
    <row r="157" spans="2:36" s="117" customFormat="1" ht="15.75" thickBot="1">
      <c r="B157" s="104"/>
      <c r="C157" s="16"/>
      <c r="D157" s="17"/>
      <c r="E157" s="18"/>
      <c r="F157" s="19"/>
      <c r="G157" s="20"/>
      <c r="H157" s="20"/>
      <c r="I157" s="20"/>
      <c r="J157" s="20"/>
      <c r="K157" s="20"/>
      <c r="L157" s="20"/>
      <c r="M157" s="20"/>
      <c r="N157" s="21"/>
      <c r="O157" s="22"/>
      <c r="P157" s="32"/>
      <c r="Q157" s="24"/>
      <c r="R157" s="19"/>
      <c r="S157" s="25"/>
      <c r="T157" s="58" t="s">
        <v>331</v>
      </c>
      <c r="U157" s="27" t="str">
        <f>C146</f>
        <v>EMEK SPOR KULÜBÜ</v>
      </c>
      <c r="V157" s="28" t="str">
        <f>C149</f>
        <v>BYE</v>
      </c>
      <c r="W157" s="29">
        <f t="shared" si="137"/>
        <v>0</v>
      </c>
      <c r="X157" s="19">
        <f t="shared" si="137"/>
        <v>0</v>
      </c>
      <c r="Y157" s="327"/>
      <c r="Z157" s="296"/>
      <c r="AA157" s="296"/>
      <c r="AB157" s="296"/>
      <c r="AC157" s="296"/>
      <c r="AD157" s="296"/>
    </row>
    <row r="158" spans="2:36" s="117" customFormat="1" ht="15.75" thickBot="1">
      <c r="B158" s="106"/>
      <c r="C158" s="87"/>
      <c r="D158" s="88"/>
      <c r="E158" s="89"/>
      <c r="F158" s="90"/>
      <c r="G158" s="91"/>
      <c r="H158" s="91"/>
      <c r="I158" s="91"/>
      <c r="J158" s="91"/>
      <c r="K158" s="91"/>
      <c r="L158" s="91"/>
      <c r="M158" s="91"/>
      <c r="N158" s="92"/>
      <c r="O158" s="93"/>
      <c r="P158" s="94"/>
      <c r="Q158" s="95"/>
      <c r="R158" s="90"/>
      <c r="S158" s="96"/>
      <c r="T158" s="97" t="s">
        <v>332</v>
      </c>
      <c r="U158" s="98" t="str">
        <f>C147</f>
        <v>HAKKARİ AMATÖR GENÇLİK VE S. K.</v>
      </c>
      <c r="V158" s="99" t="str">
        <f>C148</f>
        <v>YÜKSEKOVA AKADEMİ SPOR K.</v>
      </c>
      <c r="W158" s="100">
        <f t="shared" si="137"/>
        <v>3</v>
      </c>
      <c r="X158" s="101">
        <f t="shared" si="137"/>
        <v>0</v>
      </c>
      <c r="Y158" s="327">
        <v>36</v>
      </c>
      <c r="Z158" s="296">
        <v>2</v>
      </c>
      <c r="AA158" s="296">
        <v>6</v>
      </c>
      <c r="AB158" s="296">
        <v>0</v>
      </c>
      <c r="AC158" s="296">
        <v>3</v>
      </c>
      <c r="AD158" s="296">
        <v>0</v>
      </c>
    </row>
    <row r="159" spans="2:36" s="117" customFormat="1">
      <c r="B159" s="105"/>
      <c r="C159" s="61"/>
      <c r="D159" s="15"/>
      <c r="E159" s="15">
        <f>SUM(E144:E149)</f>
        <v>12</v>
      </c>
      <c r="F159" s="15"/>
      <c r="G159" s="15"/>
      <c r="H159" s="15">
        <f>F156+F155+F154+F153+H156+H155+H154+H153+J156+J155+J154+J153</f>
        <v>0</v>
      </c>
      <c r="I159" s="15"/>
      <c r="J159" s="15"/>
      <c r="K159" s="15"/>
      <c r="L159" s="15"/>
      <c r="M159" s="15"/>
      <c r="N159" s="15"/>
      <c r="O159" s="15">
        <f>O153+O154+O155+O156</f>
        <v>0</v>
      </c>
      <c r="P159" s="15"/>
      <c r="Q159" s="15">
        <f>Q153+Q154+Q155+Q156</f>
        <v>0</v>
      </c>
      <c r="R159" s="15">
        <f>R153+R154+R155+R156</f>
        <v>0</v>
      </c>
      <c r="S159" s="15">
        <f>S156+S155+S154+S153</f>
        <v>0</v>
      </c>
      <c r="T159" s="15"/>
      <c r="U159" s="15"/>
      <c r="V159" s="15"/>
      <c r="W159" s="15"/>
      <c r="X159" s="15"/>
      <c r="Y159" s="296"/>
      <c r="Z159" s="296"/>
      <c r="AA159" s="296"/>
      <c r="AB159" s="296"/>
      <c r="AC159" s="296"/>
      <c r="AD159" s="296"/>
    </row>
    <row r="160" spans="2:36" s="117" customFormat="1" ht="15" thickBot="1">
      <c r="B160" s="105"/>
      <c r="C160" s="61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296"/>
      <c r="Z160" s="296"/>
      <c r="AA160" s="296"/>
      <c r="AB160" s="296"/>
      <c r="AC160" s="296"/>
      <c r="AD160" s="296"/>
    </row>
    <row r="161" spans="2:36" s="117" customFormat="1" ht="83.1" customHeight="1" thickTop="1">
      <c r="B161" s="185" t="s">
        <v>47</v>
      </c>
      <c r="C161" s="8" t="s">
        <v>65</v>
      </c>
      <c r="D161" s="9" t="s">
        <v>307</v>
      </c>
      <c r="E161" s="10" t="s">
        <v>308</v>
      </c>
      <c r="F161" s="11" t="s">
        <v>309</v>
      </c>
      <c r="G161" s="10" t="s">
        <v>308</v>
      </c>
      <c r="H161" s="11" t="s">
        <v>309</v>
      </c>
      <c r="I161" s="10" t="s">
        <v>308</v>
      </c>
      <c r="J161" s="11" t="s">
        <v>309</v>
      </c>
      <c r="K161" s="10" t="s">
        <v>308</v>
      </c>
      <c r="L161" s="11" t="s">
        <v>309</v>
      </c>
      <c r="M161" s="10" t="s">
        <v>308</v>
      </c>
      <c r="N161" s="11" t="s">
        <v>309</v>
      </c>
      <c r="O161" s="62" t="s">
        <v>310</v>
      </c>
      <c r="P161" s="12" t="s">
        <v>311</v>
      </c>
      <c r="Q161" s="10" t="s">
        <v>312</v>
      </c>
      <c r="R161" s="11" t="s">
        <v>313</v>
      </c>
      <c r="S161" s="13" t="s">
        <v>314</v>
      </c>
      <c r="T161" s="14" t="s">
        <v>315</v>
      </c>
      <c r="U161" s="464" t="s">
        <v>316</v>
      </c>
      <c r="V161" s="465"/>
      <c r="W161" s="466" t="s">
        <v>317</v>
      </c>
      <c r="X161" s="467"/>
      <c r="Y161" s="325" t="s">
        <v>333</v>
      </c>
      <c r="Z161" s="326" t="s">
        <v>333</v>
      </c>
      <c r="AA161" s="326" t="s">
        <v>334</v>
      </c>
      <c r="AB161" s="326" t="s">
        <v>334</v>
      </c>
      <c r="AC161" s="296"/>
      <c r="AD161" s="296"/>
    </row>
    <row r="162" spans="2:36" s="117" customFormat="1" ht="12.75" customHeight="1">
      <c r="B162" s="102">
        <v>1</v>
      </c>
      <c r="C162" s="16" t="s">
        <v>361</v>
      </c>
      <c r="D162" s="17">
        <f>SUM(AF162:AJ162)</f>
        <v>0</v>
      </c>
      <c r="E162" s="18">
        <f>AA162</f>
        <v>0</v>
      </c>
      <c r="F162" s="19">
        <f>AB162</f>
        <v>6</v>
      </c>
      <c r="G162" s="20">
        <f>AA164</f>
        <v>2</v>
      </c>
      <c r="H162" s="20">
        <f>AB164</f>
        <v>6</v>
      </c>
      <c r="I162" s="20">
        <f>AA166</f>
        <v>2</v>
      </c>
      <c r="J162" s="20">
        <f>AB166</f>
        <v>4</v>
      </c>
      <c r="K162" s="20"/>
      <c r="L162" s="20"/>
      <c r="M162" s="20"/>
      <c r="N162" s="20"/>
      <c r="O162" s="22">
        <f>E162+G162+I162-F162-H162-J162</f>
        <v>-12</v>
      </c>
      <c r="P162" s="23"/>
      <c r="Q162" s="24">
        <f>Y162+Y164+Y166</f>
        <v>61</v>
      </c>
      <c r="R162" s="19">
        <f>Z162+Z164+Z166</f>
        <v>95</v>
      </c>
      <c r="S162" s="25">
        <f>Q162-R162</f>
        <v>-34</v>
      </c>
      <c r="T162" s="63" t="s">
        <v>324</v>
      </c>
      <c r="U162" s="64" t="str">
        <f>C162</f>
        <v>1966 MALATYA GENÇLİK VE S.K.</v>
      </c>
      <c r="V162" s="65" t="str">
        <f>C165</f>
        <v>MALATYA GENÇLİK HİZ. S. K.</v>
      </c>
      <c r="W162" s="29">
        <f>AC162</f>
        <v>0</v>
      </c>
      <c r="X162" s="21">
        <f>AD162</f>
        <v>3</v>
      </c>
      <c r="Y162" s="327">
        <v>15</v>
      </c>
      <c r="Z162" s="296">
        <v>38</v>
      </c>
      <c r="AA162" s="296">
        <v>0</v>
      </c>
      <c r="AB162" s="296">
        <v>6</v>
      </c>
      <c r="AC162" s="296">
        <v>0</v>
      </c>
      <c r="AD162" s="296">
        <v>3</v>
      </c>
      <c r="AF162" s="117">
        <f>IF(E162&gt;F162,1,0)</f>
        <v>0</v>
      </c>
      <c r="AG162" s="117">
        <f>IF(G162&gt;H162,1,0)</f>
        <v>0</v>
      </c>
      <c r="AH162" s="117">
        <f>IF(I162&gt;J162,1,0)</f>
        <v>0</v>
      </c>
      <c r="AI162" s="117">
        <f>IF(K162&gt;L162,1,0)</f>
        <v>0</v>
      </c>
      <c r="AJ162" s="117">
        <f>IF(M162&gt;N162,1,0)</f>
        <v>0</v>
      </c>
    </row>
    <row r="163" spans="2:36" s="117" customFormat="1" ht="15">
      <c r="B163" s="102">
        <v>2</v>
      </c>
      <c r="C163" s="16" t="s">
        <v>72</v>
      </c>
      <c r="D163" s="17">
        <f t="shared" ref="D163:D165" si="138">SUM(AF163:AJ163)</f>
        <v>3</v>
      </c>
      <c r="E163" s="18">
        <f>AA163</f>
        <v>6</v>
      </c>
      <c r="F163" s="19">
        <f>AB163</f>
        <v>0</v>
      </c>
      <c r="G163" s="20">
        <f>AA165</f>
        <v>6</v>
      </c>
      <c r="H163" s="20">
        <f>AB165</f>
        <v>1</v>
      </c>
      <c r="I163" s="20">
        <f>AB166</f>
        <v>4</v>
      </c>
      <c r="J163" s="20">
        <f>AA166</f>
        <v>2</v>
      </c>
      <c r="K163" s="20"/>
      <c r="L163" s="20"/>
      <c r="M163" s="20"/>
      <c r="N163" s="20"/>
      <c r="O163" s="22">
        <f t="shared" ref="O163:O165" si="139">E163+G163+I163-F163-H163-J163</f>
        <v>13</v>
      </c>
      <c r="P163" s="23"/>
      <c r="Q163" s="24">
        <f>Y163+Y165+Z166</f>
        <v>96</v>
      </c>
      <c r="R163" s="19">
        <f>Z163+Z165+Y166</f>
        <v>52</v>
      </c>
      <c r="S163" s="25">
        <f t="shared" ref="S163:S165" si="140">Q163-R163</f>
        <v>44</v>
      </c>
      <c r="T163" s="63" t="s">
        <v>323</v>
      </c>
      <c r="U163" s="64" t="str">
        <f>C163</f>
        <v>ALTIKULAÇ TENİS KULÜBÜ</v>
      </c>
      <c r="V163" s="65" t="str">
        <f>C164</f>
        <v>DOĞUKENT İHTİSAS KULÜBÜ</v>
      </c>
      <c r="W163" s="29">
        <f t="shared" ref="W163:X167" si="141">AC163</f>
        <v>3</v>
      </c>
      <c r="X163" s="21">
        <f t="shared" si="141"/>
        <v>0</v>
      </c>
      <c r="Y163" s="327">
        <v>37</v>
      </c>
      <c r="Z163" s="296">
        <v>13</v>
      </c>
      <c r="AA163" s="296">
        <v>6</v>
      </c>
      <c r="AB163" s="296">
        <v>0</v>
      </c>
      <c r="AC163" s="296">
        <v>3</v>
      </c>
      <c r="AD163" s="296">
        <v>0</v>
      </c>
      <c r="AF163" s="117">
        <f t="shared" ref="AF163:AF165" si="142">IF(E163&gt;F163,1,0)</f>
        <v>1</v>
      </c>
      <c r="AG163" s="117">
        <f t="shared" ref="AG163:AG165" si="143">IF(G163&gt;H163,1,0)</f>
        <v>1</v>
      </c>
      <c r="AH163" s="117">
        <f t="shared" ref="AH163:AH165" si="144">IF(I163&gt;J163,1,0)</f>
        <v>1</v>
      </c>
      <c r="AI163" s="117">
        <f t="shared" ref="AI163:AI165" si="145">IF(K163&gt;L163,1,0)</f>
        <v>0</v>
      </c>
      <c r="AJ163" s="117">
        <f t="shared" ref="AJ163:AJ165" si="146">IF(M163&gt;N163,1,0)</f>
        <v>0</v>
      </c>
    </row>
    <row r="164" spans="2:36" s="117" customFormat="1" ht="15">
      <c r="B164" s="102">
        <v>3</v>
      </c>
      <c r="C164" s="16" t="s">
        <v>362</v>
      </c>
      <c r="D164" s="17">
        <f t="shared" si="138"/>
        <v>1</v>
      </c>
      <c r="E164" s="18">
        <f>AB163</f>
        <v>0</v>
      </c>
      <c r="F164" s="19">
        <f>AA163</f>
        <v>6</v>
      </c>
      <c r="G164" s="20">
        <f>AB164</f>
        <v>6</v>
      </c>
      <c r="H164" s="20">
        <f>AA164</f>
        <v>2</v>
      </c>
      <c r="I164" s="20">
        <f>AA167</f>
        <v>3</v>
      </c>
      <c r="J164" s="20">
        <f>AB167</f>
        <v>4</v>
      </c>
      <c r="K164" s="20"/>
      <c r="L164" s="20"/>
      <c r="M164" s="20"/>
      <c r="N164" s="20"/>
      <c r="O164" s="22">
        <f t="shared" si="139"/>
        <v>-3</v>
      </c>
      <c r="P164" s="23"/>
      <c r="Q164" s="24">
        <f>Z163+Z164+Y167</f>
        <v>75</v>
      </c>
      <c r="R164" s="19">
        <f>Y163+Y164+Z167</f>
        <v>94</v>
      </c>
      <c r="S164" s="25">
        <f t="shared" si="140"/>
        <v>-19</v>
      </c>
      <c r="T164" s="63" t="s">
        <v>327</v>
      </c>
      <c r="U164" s="64" t="str">
        <f>C162</f>
        <v>1966 MALATYA GENÇLİK VE S.K.</v>
      </c>
      <c r="V164" s="65" t="str">
        <f>C164</f>
        <v>DOĞUKENT İHTİSAS KULÜBÜ</v>
      </c>
      <c r="W164" s="29">
        <f t="shared" si="141"/>
        <v>0</v>
      </c>
      <c r="X164" s="21">
        <f t="shared" si="141"/>
        <v>3</v>
      </c>
      <c r="Y164" s="327">
        <v>26</v>
      </c>
      <c r="Z164" s="296">
        <v>33</v>
      </c>
      <c r="AA164" s="296">
        <v>2</v>
      </c>
      <c r="AB164" s="296">
        <v>6</v>
      </c>
      <c r="AC164" s="296">
        <v>0</v>
      </c>
      <c r="AD164" s="296">
        <v>3</v>
      </c>
      <c r="AF164" s="117">
        <f t="shared" si="142"/>
        <v>0</v>
      </c>
      <c r="AG164" s="117">
        <f t="shared" si="143"/>
        <v>1</v>
      </c>
      <c r="AH164" s="117">
        <f t="shared" si="144"/>
        <v>0</v>
      </c>
      <c r="AI164" s="117">
        <f t="shared" si="145"/>
        <v>0</v>
      </c>
      <c r="AJ164" s="117">
        <f t="shared" si="146"/>
        <v>0</v>
      </c>
    </row>
    <row r="165" spans="2:36" s="117" customFormat="1" ht="15">
      <c r="B165" s="102">
        <v>4</v>
      </c>
      <c r="C165" s="16" t="s">
        <v>363</v>
      </c>
      <c r="D165" s="17">
        <f t="shared" si="138"/>
        <v>2</v>
      </c>
      <c r="E165" s="18">
        <f>AB162</f>
        <v>6</v>
      </c>
      <c r="F165" s="19">
        <f>AA162</f>
        <v>0</v>
      </c>
      <c r="G165" s="20">
        <f>AB165</f>
        <v>1</v>
      </c>
      <c r="H165" s="20">
        <f>AA165</f>
        <v>6</v>
      </c>
      <c r="I165" s="20">
        <f>AB167</f>
        <v>4</v>
      </c>
      <c r="J165" s="20">
        <f>AA167</f>
        <v>3</v>
      </c>
      <c r="K165" s="20"/>
      <c r="L165" s="20"/>
      <c r="M165" s="20"/>
      <c r="N165" s="20"/>
      <c r="O165" s="22">
        <f t="shared" si="139"/>
        <v>2</v>
      </c>
      <c r="P165" s="23"/>
      <c r="Q165" s="24">
        <f>Z162+Z165+Z167</f>
        <v>88</v>
      </c>
      <c r="R165" s="19">
        <f>Y162+Y165+Y167</f>
        <v>79</v>
      </c>
      <c r="S165" s="25">
        <f t="shared" si="140"/>
        <v>9</v>
      </c>
      <c r="T165" s="63" t="s">
        <v>335</v>
      </c>
      <c r="U165" s="64" t="str">
        <f>C163</f>
        <v>ALTIKULAÇ TENİS KULÜBÜ</v>
      </c>
      <c r="V165" s="65" t="str">
        <f>C165</f>
        <v>MALATYA GENÇLİK HİZ. S. K.</v>
      </c>
      <c r="W165" s="29">
        <f t="shared" si="141"/>
        <v>3</v>
      </c>
      <c r="X165" s="21">
        <f t="shared" si="141"/>
        <v>0</v>
      </c>
      <c r="Y165" s="327">
        <v>35</v>
      </c>
      <c r="Z165" s="296">
        <v>19</v>
      </c>
      <c r="AA165" s="296">
        <v>6</v>
      </c>
      <c r="AB165" s="296">
        <v>1</v>
      </c>
      <c r="AC165" s="296">
        <v>3</v>
      </c>
      <c r="AD165" s="296">
        <v>0</v>
      </c>
      <c r="AF165" s="117">
        <f t="shared" si="142"/>
        <v>1</v>
      </c>
      <c r="AG165" s="117">
        <f t="shared" si="143"/>
        <v>0</v>
      </c>
      <c r="AH165" s="117">
        <f t="shared" si="144"/>
        <v>1</v>
      </c>
      <c r="AI165" s="117">
        <f t="shared" si="145"/>
        <v>0</v>
      </c>
      <c r="AJ165" s="117">
        <f t="shared" si="146"/>
        <v>0</v>
      </c>
    </row>
    <row r="166" spans="2:36" s="117" customFormat="1" ht="15">
      <c r="B166" s="102"/>
      <c r="C166" s="16"/>
      <c r="D166" s="17"/>
      <c r="E166" s="18"/>
      <c r="F166" s="19"/>
      <c r="G166" s="20"/>
      <c r="H166" s="20"/>
      <c r="I166" s="20"/>
      <c r="J166" s="20"/>
      <c r="K166" s="20"/>
      <c r="L166" s="20"/>
      <c r="M166" s="20"/>
      <c r="N166" s="20"/>
      <c r="O166" s="22"/>
      <c r="P166" s="32"/>
      <c r="Q166" s="24"/>
      <c r="R166" s="19"/>
      <c r="S166" s="25"/>
      <c r="T166" s="63" t="s">
        <v>330</v>
      </c>
      <c r="U166" s="64" t="str">
        <f>C162</f>
        <v>1966 MALATYA GENÇLİK VE S.K.</v>
      </c>
      <c r="V166" s="65" t="str">
        <f>C163</f>
        <v>ALTIKULAÇ TENİS KULÜBÜ</v>
      </c>
      <c r="W166" s="29">
        <f t="shared" si="141"/>
        <v>1</v>
      </c>
      <c r="X166" s="21">
        <f t="shared" si="141"/>
        <v>2</v>
      </c>
      <c r="Y166" s="296">
        <v>20</v>
      </c>
      <c r="Z166" s="296">
        <v>24</v>
      </c>
      <c r="AA166" s="296">
        <v>2</v>
      </c>
      <c r="AB166" s="296">
        <v>4</v>
      </c>
      <c r="AC166" s="296">
        <v>1</v>
      </c>
      <c r="AD166" s="296">
        <v>2</v>
      </c>
    </row>
    <row r="167" spans="2:36" s="117" customFormat="1" ht="15.75" thickBot="1">
      <c r="B167" s="106"/>
      <c r="C167" s="66"/>
      <c r="D167" s="67"/>
      <c r="E167" s="68"/>
      <c r="F167" s="69"/>
      <c r="G167" s="70"/>
      <c r="H167" s="70"/>
      <c r="I167" s="70"/>
      <c r="J167" s="70"/>
      <c r="K167" s="70"/>
      <c r="L167" s="70"/>
      <c r="M167" s="70"/>
      <c r="N167" s="70"/>
      <c r="O167" s="71"/>
      <c r="P167" s="72"/>
      <c r="Q167" s="73"/>
      <c r="R167" s="69"/>
      <c r="S167" s="74"/>
      <c r="T167" s="75" t="s">
        <v>320</v>
      </c>
      <c r="U167" s="76" t="str">
        <f>C164</f>
        <v>DOĞUKENT İHTİSAS KULÜBÜ</v>
      </c>
      <c r="V167" s="77" t="str">
        <f>C165</f>
        <v>MALATYA GENÇLİK HİZ. S. K.</v>
      </c>
      <c r="W167" s="59">
        <f t="shared" si="141"/>
        <v>1</v>
      </c>
      <c r="X167" s="60">
        <f t="shared" si="141"/>
        <v>2</v>
      </c>
      <c r="Y167" s="327">
        <v>29</v>
      </c>
      <c r="Z167" s="296">
        <v>31</v>
      </c>
      <c r="AA167" s="296">
        <v>3</v>
      </c>
      <c r="AB167" s="296">
        <v>4</v>
      </c>
      <c r="AC167" s="296">
        <v>1</v>
      </c>
      <c r="AD167" s="296">
        <v>2</v>
      </c>
    </row>
    <row r="168" spans="2:36" s="117" customFormat="1" ht="15" thickBot="1">
      <c r="B168" s="105"/>
      <c r="C168" s="61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296"/>
      <c r="Z168" s="296"/>
      <c r="AA168" s="296"/>
      <c r="AB168" s="296"/>
      <c r="AC168" s="296"/>
      <c r="AD168" s="296"/>
    </row>
    <row r="169" spans="2:36" s="117" customFormat="1" ht="83.1" customHeight="1" thickTop="1">
      <c r="B169" s="185" t="s">
        <v>51</v>
      </c>
      <c r="C169" s="8" t="s">
        <v>65</v>
      </c>
      <c r="D169" s="9" t="s">
        <v>307</v>
      </c>
      <c r="E169" s="10" t="s">
        <v>308</v>
      </c>
      <c r="F169" s="11" t="s">
        <v>309</v>
      </c>
      <c r="G169" s="10" t="s">
        <v>308</v>
      </c>
      <c r="H169" s="11" t="s">
        <v>309</v>
      </c>
      <c r="I169" s="10" t="s">
        <v>308</v>
      </c>
      <c r="J169" s="11" t="s">
        <v>309</v>
      </c>
      <c r="K169" s="10" t="s">
        <v>308</v>
      </c>
      <c r="L169" s="11" t="s">
        <v>309</v>
      </c>
      <c r="M169" s="10" t="s">
        <v>308</v>
      </c>
      <c r="N169" s="11" t="s">
        <v>309</v>
      </c>
      <c r="O169" s="62" t="s">
        <v>310</v>
      </c>
      <c r="P169" s="12" t="s">
        <v>311</v>
      </c>
      <c r="Q169" s="10" t="s">
        <v>312</v>
      </c>
      <c r="R169" s="11" t="s">
        <v>313</v>
      </c>
      <c r="S169" s="13" t="s">
        <v>314</v>
      </c>
      <c r="T169" s="14" t="s">
        <v>315</v>
      </c>
      <c r="U169" s="464" t="s">
        <v>316</v>
      </c>
      <c r="V169" s="465"/>
      <c r="W169" s="466" t="s">
        <v>317</v>
      </c>
      <c r="X169" s="467"/>
      <c r="Y169" s="325" t="s">
        <v>333</v>
      </c>
      <c r="Z169" s="326" t="s">
        <v>333</v>
      </c>
      <c r="AA169" s="326" t="s">
        <v>334</v>
      </c>
      <c r="AB169" s="326" t="s">
        <v>334</v>
      </c>
      <c r="AC169" s="296"/>
      <c r="AD169" s="296"/>
    </row>
    <row r="170" spans="2:36" s="117" customFormat="1" ht="12.75" customHeight="1">
      <c r="B170" s="102">
        <v>1</v>
      </c>
      <c r="C170" s="16" t="s">
        <v>373</v>
      </c>
      <c r="D170" s="17">
        <f>SUM(AF170:AJ170)</f>
        <v>2</v>
      </c>
      <c r="E170" s="18">
        <f>AA170</f>
        <v>0</v>
      </c>
      <c r="F170" s="19">
        <f>AB170</f>
        <v>0</v>
      </c>
      <c r="G170" s="20">
        <f>AA172</f>
        <v>6</v>
      </c>
      <c r="H170" s="20">
        <f>AB172</f>
        <v>0</v>
      </c>
      <c r="I170" s="20">
        <f>AA174</f>
        <v>6</v>
      </c>
      <c r="J170" s="20">
        <f>AB174</f>
        <v>0</v>
      </c>
      <c r="K170" s="20"/>
      <c r="L170" s="20"/>
      <c r="M170" s="20"/>
      <c r="N170" s="20"/>
      <c r="O170" s="22">
        <f>E170+G170+I170-F170-H170-J170</f>
        <v>12</v>
      </c>
      <c r="P170" s="23"/>
      <c r="Q170" s="24">
        <f>Y170+Y172+Y174</f>
        <v>72</v>
      </c>
      <c r="R170" s="19">
        <f>Z170+Z172+Z174</f>
        <v>17</v>
      </c>
      <c r="S170" s="25">
        <f>Q170-R170</f>
        <v>55</v>
      </c>
      <c r="T170" s="63" t="s">
        <v>324</v>
      </c>
      <c r="U170" s="64" t="str">
        <f>C170</f>
        <v>ŞIRNAK YURDUM GENÇLİK VE SPOR K.</v>
      </c>
      <c r="V170" s="65" t="str">
        <f>C173</f>
        <v>BYE</v>
      </c>
      <c r="W170" s="29">
        <f>AC170</f>
        <v>0</v>
      </c>
      <c r="X170" s="21">
        <f>AD170</f>
        <v>0</v>
      </c>
      <c r="Y170" s="327"/>
      <c r="Z170" s="296"/>
      <c r="AA170" s="296"/>
      <c r="AB170" s="296"/>
      <c r="AC170" s="296"/>
      <c r="AD170" s="296"/>
      <c r="AF170" s="117">
        <f>IF(E170&gt;F170,1,0)</f>
        <v>0</v>
      </c>
      <c r="AG170" s="117">
        <f>IF(G170&gt;H170,1,0)</f>
        <v>1</v>
      </c>
      <c r="AH170" s="117">
        <f>IF(I170&gt;J170,1,0)</f>
        <v>1</v>
      </c>
      <c r="AI170" s="117">
        <f>IF(K170&gt;L170,1,0)</f>
        <v>0</v>
      </c>
      <c r="AJ170" s="117">
        <f>IF(M170&gt;N170,1,0)</f>
        <v>0</v>
      </c>
    </row>
    <row r="171" spans="2:36" s="117" customFormat="1" ht="15">
      <c r="B171" s="102">
        <v>2</v>
      </c>
      <c r="C171" s="16" t="s">
        <v>17</v>
      </c>
      <c r="D171" s="17">
        <f t="shared" ref="D171:D173" si="147">SUM(AF171:AJ171)</f>
        <v>1</v>
      </c>
      <c r="E171" s="18">
        <f>AA171</f>
        <v>6</v>
      </c>
      <c r="F171" s="19">
        <f>AB171</f>
        <v>0</v>
      </c>
      <c r="G171" s="20">
        <f>AA173</f>
        <v>0</v>
      </c>
      <c r="H171" s="20">
        <f>AB173</f>
        <v>0</v>
      </c>
      <c r="I171" s="20">
        <f>AB174</f>
        <v>0</v>
      </c>
      <c r="J171" s="20">
        <f>AA174</f>
        <v>6</v>
      </c>
      <c r="K171" s="20"/>
      <c r="L171" s="20"/>
      <c r="M171" s="20"/>
      <c r="N171" s="20"/>
      <c r="O171" s="22">
        <f t="shared" ref="O171:O173" si="148">E171+G171+I171-F171-H171-J171</f>
        <v>0</v>
      </c>
      <c r="P171" s="23"/>
      <c r="Q171" s="24">
        <f>Y171+Y173+Z174</f>
        <v>41</v>
      </c>
      <c r="R171" s="19">
        <f>Z171+Z173+Y174</f>
        <v>37</v>
      </c>
      <c r="S171" s="25">
        <f t="shared" ref="S171:S173" si="149">Q171-R171</f>
        <v>4</v>
      </c>
      <c r="T171" s="63" t="s">
        <v>323</v>
      </c>
      <c r="U171" s="64" t="str">
        <f>C171</f>
        <v>ŞIRNAK TENİS SPOR KULÜBÜ</v>
      </c>
      <c r="V171" s="65" t="str">
        <f>C172</f>
        <v>ŞIRNAK GELİŞİM GENÇLİK VE SPOR K.</v>
      </c>
      <c r="W171" s="29">
        <f t="shared" ref="W171:X175" si="150">AC171</f>
        <v>3</v>
      </c>
      <c r="X171" s="21">
        <f t="shared" si="150"/>
        <v>0</v>
      </c>
      <c r="Y171" s="327">
        <v>36</v>
      </c>
      <c r="Z171" s="296">
        <v>1</v>
      </c>
      <c r="AA171" s="296">
        <v>6</v>
      </c>
      <c r="AB171" s="296">
        <v>0</v>
      </c>
      <c r="AC171" s="296">
        <v>3</v>
      </c>
      <c r="AD171" s="296">
        <v>0</v>
      </c>
      <c r="AF171" s="117">
        <f t="shared" ref="AF171:AF173" si="151">IF(E171&gt;F171,1,0)</f>
        <v>1</v>
      </c>
      <c r="AG171" s="117">
        <f t="shared" ref="AG171:AG173" si="152">IF(G171&gt;H171,1,0)</f>
        <v>0</v>
      </c>
      <c r="AH171" s="117">
        <f t="shared" ref="AH171:AH173" si="153">IF(I171&gt;J171,1,0)</f>
        <v>0</v>
      </c>
      <c r="AI171" s="117">
        <f t="shared" ref="AI171:AI173" si="154">IF(K171&gt;L171,1,0)</f>
        <v>0</v>
      </c>
      <c r="AJ171" s="117">
        <f t="shared" ref="AJ171:AJ173" si="155">IF(M171&gt;N171,1,0)</f>
        <v>0</v>
      </c>
    </row>
    <row r="172" spans="2:36" s="117" customFormat="1" ht="15">
      <c r="B172" s="102">
        <v>3</v>
      </c>
      <c r="C172" s="16" t="s">
        <v>372</v>
      </c>
      <c r="D172" s="17">
        <f t="shared" si="147"/>
        <v>0</v>
      </c>
      <c r="E172" s="18">
        <f>AB171</f>
        <v>0</v>
      </c>
      <c r="F172" s="19">
        <f>AA171</f>
        <v>6</v>
      </c>
      <c r="G172" s="20">
        <f>AB172</f>
        <v>0</v>
      </c>
      <c r="H172" s="20">
        <f>AA172</f>
        <v>6</v>
      </c>
      <c r="I172" s="20">
        <f>AA175</f>
        <v>0</v>
      </c>
      <c r="J172" s="20">
        <f>AB175</f>
        <v>0</v>
      </c>
      <c r="K172" s="20"/>
      <c r="L172" s="20"/>
      <c r="M172" s="20"/>
      <c r="N172" s="20"/>
      <c r="O172" s="22">
        <f t="shared" si="148"/>
        <v>-12</v>
      </c>
      <c r="P172" s="23"/>
      <c r="Q172" s="24">
        <f>Z171+Z172+Y175</f>
        <v>13</v>
      </c>
      <c r="R172" s="19">
        <f>Y171+Y172+Z175</f>
        <v>72</v>
      </c>
      <c r="S172" s="25">
        <f t="shared" si="149"/>
        <v>-59</v>
      </c>
      <c r="T172" s="63" t="s">
        <v>327</v>
      </c>
      <c r="U172" s="64" t="str">
        <f>C170</f>
        <v>ŞIRNAK YURDUM GENÇLİK VE SPOR K.</v>
      </c>
      <c r="V172" s="65" t="str">
        <f>C172</f>
        <v>ŞIRNAK GELİŞİM GENÇLİK VE SPOR K.</v>
      </c>
      <c r="W172" s="29">
        <f t="shared" si="150"/>
        <v>3</v>
      </c>
      <c r="X172" s="21">
        <f t="shared" si="150"/>
        <v>0</v>
      </c>
      <c r="Y172" s="327">
        <v>36</v>
      </c>
      <c r="Z172" s="296">
        <v>12</v>
      </c>
      <c r="AA172" s="296">
        <v>6</v>
      </c>
      <c r="AB172" s="296">
        <v>0</v>
      </c>
      <c r="AC172" s="296">
        <v>3</v>
      </c>
      <c r="AD172" s="296">
        <v>0</v>
      </c>
      <c r="AF172" s="117">
        <f t="shared" si="151"/>
        <v>0</v>
      </c>
      <c r="AG172" s="117">
        <f t="shared" si="152"/>
        <v>0</v>
      </c>
      <c r="AH172" s="117">
        <f t="shared" si="153"/>
        <v>0</v>
      </c>
      <c r="AI172" s="117">
        <f t="shared" si="154"/>
        <v>0</v>
      </c>
      <c r="AJ172" s="117">
        <f t="shared" si="155"/>
        <v>0</v>
      </c>
    </row>
    <row r="173" spans="2:36" s="117" customFormat="1" ht="15">
      <c r="B173" s="102">
        <v>4</v>
      </c>
      <c r="C173" s="16" t="s">
        <v>336</v>
      </c>
      <c r="D173" s="17">
        <f t="shared" si="147"/>
        <v>0</v>
      </c>
      <c r="E173" s="18">
        <f>AB170</f>
        <v>0</v>
      </c>
      <c r="F173" s="19">
        <f>AA170</f>
        <v>0</v>
      </c>
      <c r="G173" s="20">
        <f>AB173</f>
        <v>0</v>
      </c>
      <c r="H173" s="20">
        <f>AA173</f>
        <v>0</v>
      </c>
      <c r="I173" s="20">
        <f>AB175</f>
        <v>0</v>
      </c>
      <c r="J173" s="20">
        <f>AA175</f>
        <v>0</v>
      </c>
      <c r="K173" s="20"/>
      <c r="L173" s="20"/>
      <c r="M173" s="20"/>
      <c r="N173" s="20"/>
      <c r="O173" s="22">
        <f t="shared" si="148"/>
        <v>0</v>
      </c>
      <c r="P173" s="23"/>
      <c r="Q173" s="24">
        <f>Z170+Z173+Z175</f>
        <v>0</v>
      </c>
      <c r="R173" s="19">
        <f>Y170+Y173+Y175</f>
        <v>0</v>
      </c>
      <c r="S173" s="25">
        <f t="shared" si="149"/>
        <v>0</v>
      </c>
      <c r="T173" s="63" t="s">
        <v>335</v>
      </c>
      <c r="U173" s="64" t="str">
        <f>C171</f>
        <v>ŞIRNAK TENİS SPOR KULÜBÜ</v>
      </c>
      <c r="V173" s="65" t="str">
        <f>C173</f>
        <v>BYE</v>
      </c>
      <c r="W173" s="29">
        <f t="shared" si="150"/>
        <v>0</v>
      </c>
      <c r="X173" s="21">
        <f t="shared" si="150"/>
        <v>0</v>
      </c>
      <c r="Y173" s="327"/>
      <c r="Z173" s="296"/>
      <c r="AA173" s="296"/>
      <c r="AB173" s="296"/>
      <c r="AC173" s="296"/>
      <c r="AD173" s="296"/>
      <c r="AF173" s="117">
        <f t="shared" si="151"/>
        <v>0</v>
      </c>
      <c r="AG173" s="117">
        <f t="shared" si="152"/>
        <v>0</v>
      </c>
      <c r="AH173" s="117">
        <f t="shared" si="153"/>
        <v>0</v>
      </c>
      <c r="AI173" s="117">
        <f t="shared" si="154"/>
        <v>0</v>
      </c>
      <c r="AJ173" s="117">
        <f t="shared" si="155"/>
        <v>0</v>
      </c>
    </row>
    <row r="174" spans="2:36" s="117" customFormat="1" ht="15">
      <c r="B174" s="102"/>
      <c r="C174" s="16"/>
      <c r="D174" s="17"/>
      <c r="E174" s="18"/>
      <c r="F174" s="19"/>
      <c r="G174" s="20"/>
      <c r="H174" s="20"/>
      <c r="I174" s="20"/>
      <c r="J174" s="20"/>
      <c r="K174" s="20"/>
      <c r="L174" s="20"/>
      <c r="M174" s="20"/>
      <c r="N174" s="20"/>
      <c r="O174" s="22"/>
      <c r="P174" s="32"/>
      <c r="Q174" s="24"/>
      <c r="R174" s="19"/>
      <c r="S174" s="25"/>
      <c r="T174" s="63" t="s">
        <v>330</v>
      </c>
      <c r="U174" s="64" t="str">
        <f>C170</f>
        <v>ŞIRNAK YURDUM GENÇLİK VE SPOR K.</v>
      </c>
      <c r="V174" s="65" t="str">
        <f>C171</f>
        <v>ŞIRNAK TENİS SPOR KULÜBÜ</v>
      </c>
      <c r="W174" s="29">
        <f t="shared" si="150"/>
        <v>3</v>
      </c>
      <c r="X174" s="21">
        <f t="shared" si="150"/>
        <v>0</v>
      </c>
      <c r="Y174" s="327">
        <v>36</v>
      </c>
      <c r="Z174" s="296">
        <v>5</v>
      </c>
      <c r="AA174" s="296">
        <v>6</v>
      </c>
      <c r="AB174" s="296">
        <v>0</v>
      </c>
      <c r="AC174" s="296">
        <v>3</v>
      </c>
      <c r="AD174" s="296">
        <v>0</v>
      </c>
    </row>
    <row r="175" spans="2:36" s="117" customFormat="1" ht="15.75" thickBot="1">
      <c r="B175" s="106"/>
      <c r="C175" s="66"/>
      <c r="D175" s="67"/>
      <c r="E175" s="68"/>
      <c r="F175" s="69"/>
      <c r="G175" s="70"/>
      <c r="H175" s="70"/>
      <c r="I175" s="70"/>
      <c r="J175" s="70"/>
      <c r="K175" s="70"/>
      <c r="L175" s="70"/>
      <c r="M175" s="70"/>
      <c r="N175" s="70"/>
      <c r="O175" s="71"/>
      <c r="P175" s="72"/>
      <c r="Q175" s="73"/>
      <c r="R175" s="69"/>
      <c r="S175" s="74"/>
      <c r="T175" s="75" t="s">
        <v>320</v>
      </c>
      <c r="U175" s="76" t="str">
        <f>C172</f>
        <v>ŞIRNAK GELİŞİM GENÇLİK VE SPOR K.</v>
      </c>
      <c r="V175" s="77" t="str">
        <f>C173</f>
        <v>BYE</v>
      </c>
      <c r="W175" s="59">
        <f t="shared" si="150"/>
        <v>0</v>
      </c>
      <c r="X175" s="60">
        <f t="shared" si="150"/>
        <v>0</v>
      </c>
      <c r="Y175" s="327"/>
      <c r="Z175" s="296"/>
      <c r="AA175" s="296"/>
      <c r="AB175" s="296"/>
      <c r="AC175" s="296"/>
      <c r="AD175" s="296"/>
    </row>
    <row r="176" spans="2:36" s="117" customFormat="1" ht="15" thickBot="1">
      <c r="B176" s="105"/>
      <c r="C176" s="61"/>
      <c r="D176" s="15"/>
      <c r="E176" s="15">
        <f>E175+E174+E173+E172+E171+E170+G175+G174+G173+G172+G171+G170+I175+I174+I173+I172+I171+I170+K175+K174+K173+K172+K171+K170+M175+M174+M173+M172+M171+M170</f>
        <v>18</v>
      </c>
      <c r="F176" s="15"/>
      <c r="G176" s="15"/>
      <c r="H176" s="15">
        <f>F175+F174+F173+F172+F171+F170+H175+H174+H173+H172+H171+H170+J175+J174+J173+J172+J171+J170+L175+L174+L173+L172+L171+L170+N175+N174+N173+N172+N171+N170</f>
        <v>18</v>
      </c>
      <c r="I176" s="15"/>
      <c r="J176" s="15"/>
      <c r="K176" s="15"/>
      <c r="L176" s="15"/>
      <c r="M176" s="15"/>
      <c r="N176" s="15"/>
      <c r="O176" s="15">
        <f>SUM(O170:O175)</f>
        <v>0</v>
      </c>
      <c r="P176" s="15"/>
      <c r="Q176" s="15">
        <f>SUM(Q170:Q175)</f>
        <v>126</v>
      </c>
      <c r="R176" s="15">
        <f>SUM(R170:R175)</f>
        <v>126</v>
      </c>
      <c r="S176" s="15">
        <f>SUM(S170:S175)</f>
        <v>0</v>
      </c>
      <c r="T176" s="15"/>
      <c r="U176" s="15"/>
      <c r="V176" s="15"/>
      <c r="W176" s="15"/>
      <c r="X176" s="15"/>
      <c r="Y176" s="296"/>
      <c r="Z176" s="296"/>
      <c r="AA176" s="296"/>
      <c r="AB176" s="296"/>
      <c r="AC176" s="296"/>
      <c r="AD176" s="296"/>
    </row>
    <row r="177" spans="2:36" s="117" customFormat="1" ht="83.1" customHeight="1" thickTop="1">
      <c r="B177" s="185" t="s">
        <v>53</v>
      </c>
      <c r="C177" s="8" t="s">
        <v>65</v>
      </c>
      <c r="D177" s="9" t="s">
        <v>307</v>
      </c>
      <c r="E177" s="10" t="s">
        <v>308</v>
      </c>
      <c r="F177" s="11" t="s">
        <v>309</v>
      </c>
      <c r="G177" s="10" t="s">
        <v>308</v>
      </c>
      <c r="H177" s="11" t="s">
        <v>309</v>
      </c>
      <c r="I177" s="10" t="s">
        <v>308</v>
      </c>
      <c r="J177" s="11" t="s">
        <v>309</v>
      </c>
      <c r="K177" s="10" t="s">
        <v>308</v>
      </c>
      <c r="L177" s="11" t="s">
        <v>309</v>
      </c>
      <c r="M177" s="10" t="s">
        <v>308</v>
      </c>
      <c r="N177" s="11" t="s">
        <v>309</v>
      </c>
      <c r="O177" s="62" t="s">
        <v>310</v>
      </c>
      <c r="P177" s="12" t="s">
        <v>311</v>
      </c>
      <c r="Q177" s="10" t="s">
        <v>312</v>
      </c>
      <c r="R177" s="11" t="s">
        <v>313</v>
      </c>
      <c r="S177" s="13" t="s">
        <v>314</v>
      </c>
      <c r="T177" s="14" t="s">
        <v>315</v>
      </c>
      <c r="U177" s="464" t="s">
        <v>316</v>
      </c>
      <c r="V177" s="465"/>
      <c r="W177" s="466" t="s">
        <v>317</v>
      </c>
      <c r="X177" s="467"/>
      <c r="Y177" s="325" t="s">
        <v>333</v>
      </c>
      <c r="Z177" s="326" t="s">
        <v>333</v>
      </c>
      <c r="AA177" s="326" t="s">
        <v>334</v>
      </c>
      <c r="AB177" s="326" t="s">
        <v>334</v>
      </c>
      <c r="AC177" s="296"/>
      <c r="AD177" s="296"/>
    </row>
    <row r="178" spans="2:36" s="117" customFormat="1" ht="12.75" customHeight="1">
      <c r="B178" s="102">
        <v>1</v>
      </c>
      <c r="C178" s="16" t="s">
        <v>386</v>
      </c>
      <c r="D178" s="17">
        <f>SUM(AF178:AJ178)</f>
        <v>0</v>
      </c>
      <c r="E178" s="18">
        <f>AA178</f>
        <v>0</v>
      </c>
      <c r="F178" s="19">
        <f>AB178</f>
        <v>0</v>
      </c>
      <c r="G178" s="20">
        <f>AA180</f>
        <v>0</v>
      </c>
      <c r="H178" s="20">
        <f>AB180</f>
        <v>0</v>
      </c>
      <c r="I178" s="20">
        <f>AA182</f>
        <v>1</v>
      </c>
      <c r="J178" s="20">
        <f>AB182</f>
        <v>6</v>
      </c>
      <c r="K178" s="20"/>
      <c r="L178" s="20"/>
      <c r="M178" s="20"/>
      <c r="N178" s="20"/>
      <c r="O178" s="22">
        <f>E178+G178+I178-F178-H178-J178</f>
        <v>-5</v>
      </c>
      <c r="P178" s="23"/>
      <c r="Q178" s="24">
        <f>Y178+Y180+Y182</f>
        <v>15</v>
      </c>
      <c r="R178" s="19">
        <f>Z178+Z180+Z182</f>
        <v>32</v>
      </c>
      <c r="S178" s="25">
        <f>Q178-R178</f>
        <v>-17</v>
      </c>
      <c r="T178" s="63" t="s">
        <v>324</v>
      </c>
      <c r="U178" s="64" t="str">
        <f>C178</f>
        <v>ŞANLIURFA FIRAT GENÇLİK VE SPOR K.</v>
      </c>
      <c r="V178" s="65" t="str">
        <f>C181</f>
        <v>BYE</v>
      </c>
      <c r="W178" s="29">
        <f>AC178</f>
        <v>0</v>
      </c>
      <c r="X178" s="21">
        <f>AD178</f>
        <v>0</v>
      </c>
      <c r="Y178" s="327"/>
      <c r="Z178" s="296"/>
      <c r="AA178" s="296"/>
      <c r="AB178" s="296"/>
      <c r="AC178" s="296"/>
      <c r="AD178" s="296"/>
      <c r="AF178" s="117">
        <f>IF(E178&gt;F178,1,0)</f>
        <v>0</v>
      </c>
      <c r="AG178" s="117">
        <f>IF(G178&gt;H178,1,0)</f>
        <v>0</v>
      </c>
      <c r="AH178" s="117">
        <f>IF(I178&gt;J178,1,0)</f>
        <v>0</v>
      </c>
      <c r="AI178" s="117">
        <f>IF(K178&gt;L178,1,0)</f>
        <v>0</v>
      </c>
      <c r="AJ178" s="117">
        <f>IF(M178&gt;N178,1,0)</f>
        <v>0</v>
      </c>
    </row>
    <row r="179" spans="2:36" s="117" customFormat="1" ht="15">
      <c r="B179" s="102">
        <v>2</v>
      </c>
      <c r="C179" s="16" t="s">
        <v>15</v>
      </c>
      <c r="D179" s="17">
        <f t="shared" ref="D179:D181" si="156">SUM(AF179:AJ179)</f>
        <v>1</v>
      </c>
      <c r="E179" s="18">
        <f>AA179</f>
        <v>0</v>
      </c>
      <c r="F179" s="19">
        <f>AB179</f>
        <v>0</v>
      </c>
      <c r="G179" s="20">
        <f>AA181</f>
        <v>0</v>
      </c>
      <c r="H179" s="20">
        <f>AB181</f>
        <v>0</v>
      </c>
      <c r="I179" s="20">
        <f>AB182</f>
        <v>6</v>
      </c>
      <c r="J179" s="20">
        <f>AA182</f>
        <v>1</v>
      </c>
      <c r="K179" s="20"/>
      <c r="L179" s="20"/>
      <c r="M179" s="20"/>
      <c r="N179" s="20"/>
      <c r="O179" s="22">
        <f t="shared" ref="O179:O181" si="157">E179+G179+I179-F179-H179-J179</f>
        <v>5</v>
      </c>
      <c r="P179" s="23"/>
      <c r="Q179" s="24">
        <f>Y179+Y181+Z182</f>
        <v>32</v>
      </c>
      <c r="R179" s="19">
        <f>Z179+Z181+Y182</f>
        <v>15</v>
      </c>
      <c r="S179" s="25">
        <f t="shared" ref="S179:S181" si="158">Q179-R179</f>
        <v>17</v>
      </c>
      <c r="T179" s="63" t="s">
        <v>323</v>
      </c>
      <c r="U179" s="64" t="str">
        <f>C179</f>
        <v>ŞANLIURFA GENÇLİK SPOR KULÜBÜ</v>
      </c>
      <c r="V179" s="65" t="str">
        <f>C180</f>
        <v>BYE</v>
      </c>
      <c r="W179" s="29">
        <f t="shared" ref="W179:X183" si="159">AC179</f>
        <v>0</v>
      </c>
      <c r="X179" s="21">
        <f t="shared" si="159"/>
        <v>0</v>
      </c>
      <c r="Y179" s="327"/>
      <c r="Z179" s="296"/>
      <c r="AA179" s="296"/>
      <c r="AB179" s="296"/>
      <c r="AC179" s="296"/>
      <c r="AD179" s="296"/>
      <c r="AF179" s="117">
        <f t="shared" ref="AF179:AF181" si="160">IF(E179&gt;F179,1,0)</f>
        <v>0</v>
      </c>
      <c r="AG179" s="117">
        <f t="shared" ref="AG179:AG181" si="161">IF(G179&gt;H179,1,0)</f>
        <v>0</v>
      </c>
      <c r="AH179" s="117">
        <f t="shared" ref="AH179:AH181" si="162">IF(I179&gt;J179,1,0)</f>
        <v>1</v>
      </c>
      <c r="AI179" s="117">
        <f t="shared" ref="AI179:AI181" si="163">IF(K179&gt;L179,1,0)</f>
        <v>0</v>
      </c>
      <c r="AJ179" s="117">
        <f t="shared" ref="AJ179:AJ181" si="164">IF(M179&gt;N179,1,0)</f>
        <v>0</v>
      </c>
    </row>
    <row r="180" spans="2:36" s="117" customFormat="1" ht="15">
      <c r="B180" s="102">
        <v>3</v>
      </c>
      <c r="C180" s="16" t="s">
        <v>336</v>
      </c>
      <c r="D180" s="17">
        <f t="shared" si="156"/>
        <v>0</v>
      </c>
      <c r="E180" s="18">
        <f>AB179</f>
        <v>0</v>
      </c>
      <c r="F180" s="19">
        <f>AA179</f>
        <v>0</v>
      </c>
      <c r="G180" s="20">
        <f>AB180</f>
        <v>0</v>
      </c>
      <c r="H180" s="20">
        <f>AA180</f>
        <v>0</v>
      </c>
      <c r="I180" s="20">
        <f>AA183</f>
        <v>0</v>
      </c>
      <c r="J180" s="20">
        <f>AB183</f>
        <v>0</v>
      </c>
      <c r="K180" s="20"/>
      <c r="L180" s="20"/>
      <c r="M180" s="20"/>
      <c r="N180" s="20"/>
      <c r="O180" s="22">
        <f t="shared" si="157"/>
        <v>0</v>
      </c>
      <c r="P180" s="23"/>
      <c r="Q180" s="24">
        <f>Z179+Z180+Y183</f>
        <v>0</v>
      </c>
      <c r="R180" s="19">
        <f>Y179+Y180+Z183</f>
        <v>0</v>
      </c>
      <c r="S180" s="25">
        <f t="shared" si="158"/>
        <v>0</v>
      </c>
      <c r="T180" s="63" t="s">
        <v>327</v>
      </c>
      <c r="U180" s="64" t="str">
        <f>C178</f>
        <v>ŞANLIURFA FIRAT GENÇLİK VE SPOR K.</v>
      </c>
      <c r="V180" s="65" t="str">
        <f>C180</f>
        <v>BYE</v>
      </c>
      <c r="W180" s="29">
        <f t="shared" si="159"/>
        <v>0</v>
      </c>
      <c r="X180" s="21">
        <f t="shared" si="159"/>
        <v>0</v>
      </c>
      <c r="Y180" s="327"/>
      <c r="Z180" s="296"/>
      <c r="AA180" s="296"/>
      <c r="AB180" s="296"/>
      <c r="AC180" s="296"/>
      <c r="AD180" s="296"/>
      <c r="AF180" s="117">
        <f t="shared" si="160"/>
        <v>0</v>
      </c>
      <c r="AG180" s="117">
        <f t="shared" si="161"/>
        <v>0</v>
      </c>
      <c r="AH180" s="117">
        <f t="shared" si="162"/>
        <v>0</v>
      </c>
      <c r="AI180" s="117">
        <f t="shared" si="163"/>
        <v>0</v>
      </c>
      <c r="AJ180" s="117">
        <f t="shared" si="164"/>
        <v>0</v>
      </c>
    </row>
    <row r="181" spans="2:36" s="117" customFormat="1" ht="15">
      <c r="B181" s="102">
        <v>4</v>
      </c>
      <c r="C181" s="16" t="s">
        <v>336</v>
      </c>
      <c r="D181" s="17">
        <f t="shared" si="156"/>
        <v>0</v>
      </c>
      <c r="E181" s="18">
        <f>AB178</f>
        <v>0</v>
      </c>
      <c r="F181" s="19">
        <f>AA178</f>
        <v>0</v>
      </c>
      <c r="G181" s="20">
        <f>AB181</f>
        <v>0</v>
      </c>
      <c r="H181" s="20">
        <f>AA181</f>
        <v>0</v>
      </c>
      <c r="I181" s="20">
        <f>AB183</f>
        <v>0</v>
      </c>
      <c r="J181" s="20">
        <f>AA183</f>
        <v>0</v>
      </c>
      <c r="K181" s="20"/>
      <c r="L181" s="20"/>
      <c r="M181" s="20"/>
      <c r="N181" s="20"/>
      <c r="O181" s="22">
        <f t="shared" si="157"/>
        <v>0</v>
      </c>
      <c r="P181" s="23"/>
      <c r="Q181" s="24">
        <f>Z178+Z181+Z183</f>
        <v>0</v>
      </c>
      <c r="R181" s="19">
        <f>Y178+Y181+Y183</f>
        <v>0</v>
      </c>
      <c r="S181" s="25">
        <f t="shared" si="158"/>
        <v>0</v>
      </c>
      <c r="T181" s="63" t="s">
        <v>335</v>
      </c>
      <c r="U181" s="64" t="str">
        <f>C179</f>
        <v>ŞANLIURFA GENÇLİK SPOR KULÜBÜ</v>
      </c>
      <c r="V181" s="65" t="str">
        <f>C181</f>
        <v>BYE</v>
      </c>
      <c r="W181" s="29">
        <f t="shared" si="159"/>
        <v>0</v>
      </c>
      <c r="X181" s="21">
        <f t="shared" si="159"/>
        <v>0</v>
      </c>
      <c r="Y181" s="327"/>
      <c r="Z181" s="296"/>
      <c r="AA181" s="296"/>
      <c r="AB181" s="296"/>
      <c r="AC181" s="296"/>
      <c r="AD181" s="296"/>
      <c r="AF181" s="117">
        <f t="shared" si="160"/>
        <v>0</v>
      </c>
      <c r="AG181" s="117">
        <f t="shared" si="161"/>
        <v>0</v>
      </c>
      <c r="AH181" s="117">
        <f t="shared" si="162"/>
        <v>0</v>
      </c>
      <c r="AI181" s="117">
        <f t="shared" si="163"/>
        <v>0</v>
      </c>
      <c r="AJ181" s="117">
        <f t="shared" si="164"/>
        <v>0</v>
      </c>
    </row>
    <row r="182" spans="2:36" s="117" customFormat="1" ht="15">
      <c r="B182" s="102"/>
      <c r="C182" s="16"/>
      <c r="D182" s="17"/>
      <c r="E182" s="18"/>
      <c r="F182" s="19"/>
      <c r="G182" s="20"/>
      <c r="H182" s="20"/>
      <c r="I182" s="20"/>
      <c r="J182" s="20"/>
      <c r="K182" s="20"/>
      <c r="L182" s="20"/>
      <c r="M182" s="20"/>
      <c r="N182" s="20"/>
      <c r="O182" s="22"/>
      <c r="P182" s="32"/>
      <c r="Q182" s="24"/>
      <c r="R182" s="19"/>
      <c r="S182" s="25"/>
      <c r="T182" s="63" t="s">
        <v>330</v>
      </c>
      <c r="U182" s="64" t="str">
        <f>C178</f>
        <v>ŞANLIURFA FIRAT GENÇLİK VE SPOR K.</v>
      </c>
      <c r="V182" s="65" t="str">
        <f>C179</f>
        <v>ŞANLIURFA GENÇLİK SPOR KULÜBÜ</v>
      </c>
      <c r="W182" s="29">
        <f t="shared" si="159"/>
        <v>0</v>
      </c>
      <c r="X182" s="21">
        <f t="shared" si="159"/>
        <v>3</v>
      </c>
      <c r="Y182" s="327">
        <v>15</v>
      </c>
      <c r="Z182" s="296">
        <v>32</v>
      </c>
      <c r="AA182" s="296">
        <v>1</v>
      </c>
      <c r="AB182" s="296">
        <v>6</v>
      </c>
      <c r="AC182" s="296">
        <v>0</v>
      </c>
      <c r="AD182" s="296">
        <v>3</v>
      </c>
    </row>
    <row r="183" spans="2:36" s="117" customFormat="1" ht="15.75" thickBot="1">
      <c r="B183" s="106"/>
      <c r="C183" s="66"/>
      <c r="D183" s="67"/>
      <c r="E183" s="68"/>
      <c r="F183" s="69"/>
      <c r="G183" s="70"/>
      <c r="H183" s="70"/>
      <c r="I183" s="70"/>
      <c r="J183" s="70"/>
      <c r="K183" s="70"/>
      <c r="L183" s="70"/>
      <c r="M183" s="70"/>
      <c r="N183" s="70"/>
      <c r="O183" s="71"/>
      <c r="P183" s="72"/>
      <c r="Q183" s="73"/>
      <c r="R183" s="69"/>
      <c r="S183" s="74"/>
      <c r="T183" s="75" t="s">
        <v>320</v>
      </c>
      <c r="U183" s="76" t="str">
        <f>C180</f>
        <v>BYE</v>
      </c>
      <c r="V183" s="77" t="str">
        <f>C181</f>
        <v>BYE</v>
      </c>
      <c r="W183" s="59">
        <f t="shared" si="159"/>
        <v>0</v>
      </c>
      <c r="X183" s="60">
        <f t="shared" si="159"/>
        <v>0</v>
      </c>
      <c r="Y183" s="327"/>
      <c r="Z183" s="296"/>
      <c r="AA183" s="296"/>
      <c r="AB183" s="296"/>
      <c r="AC183" s="296"/>
      <c r="AD183" s="296"/>
    </row>
    <row r="184" spans="2:36" s="117" customFormat="1" ht="15" thickBot="1">
      <c r="B184" s="105"/>
      <c r="C184" s="61"/>
      <c r="D184" s="15"/>
      <c r="E184" s="15">
        <f>E183+E182+E181+E180+E179+E178+G183+G182+G181+G180+G179+G178+I183+I182+I181+I180+I179+I178+K183+K182+K181+K180+K179+K178+M183+M182+M181+M180+M179+M178</f>
        <v>7</v>
      </c>
      <c r="F184" s="15"/>
      <c r="G184" s="15"/>
      <c r="H184" s="15">
        <f>F183+F182+F181+F180+F179+F178+H183+H182+H181+H180+H179+H178+J183+J182+J181+J180+J179+J178+L183+L182+L181+L180+L179+L178+N183+N182+N181+N180+N179+N178</f>
        <v>7</v>
      </c>
      <c r="I184" s="15"/>
      <c r="J184" s="15"/>
      <c r="K184" s="15"/>
      <c r="L184" s="15"/>
      <c r="M184" s="15"/>
      <c r="N184" s="15"/>
      <c r="O184" s="15">
        <f>SUM(O178:O183)</f>
        <v>0</v>
      </c>
      <c r="P184" s="15"/>
      <c r="Q184" s="15">
        <f>SUM(Q178:Q183)</f>
        <v>47</v>
      </c>
      <c r="R184" s="15">
        <f>SUM(R178:R183)</f>
        <v>47</v>
      </c>
      <c r="S184" s="15">
        <f>SUM(S178:S183)</f>
        <v>0</v>
      </c>
      <c r="T184" s="15"/>
      <c r="U184" s="15"/>
      <c r="V184" s="15"/>
      <c r="W184" s="15"/>
      <c r="X184" s="15"/>
      <c r="Y184" s="296"/>
      <c r="Z184" s="296"/>
      <c r="AA184" s="296"/>
      <c r="AB184" s="296"/>
      <c r="AC184" s="296"/>
      <c r="AD184" s="296"/>
    </row>
    <row r="185" spans="2:36" s="117" customFormat="1" ht="57" customHeight="1" thickTop="1">
      <c r="B185" s="185" t="s">
        <v>390</v>
      </c>
      <c r="C185" s="8" t="s">
        <v>65</v>
      </c>
      <c r="D185" s="9" t="s">
        <v>307</v>
      </c>
      <c r="E185" s="10" t="s">
        <v>308</v>
      </c>
      <c r="F185" s="11" t="s">
        <v>309</v>
      </c>
      <c r="G185" s="10" t="s">
        <v>308</v>
      </c>
      <c r="H185" s="11" t="s">
        <v>309</v>
      </c>
      <c r="I185" s="10" t="s">
        <v>308</v>
      </c>
      <c r="J185" s="11" t="s">
        <v>309</v>
      </c>
      <c r="K185" s="10" t="s">
        <v>308</v>
      </c>
      <c r="L185" s="11" t="s">
        <v>309</v>
      </c>
      <c r="M185" s="10" t="s">
        <v>308</v>
      </c>
      <c r="N185" s="11" t="s">
        <v>309</v>
      </c>
      <c r="O185" s="62" t="s">
        <v>310</v>
      </c>
      <c r="P185" s="12" t="s">
        <v>311</v>
      </c>
      <c r="Q185" s="10" t="s">
        <v>312</v>
      </c>
      <c r="R185" s="11" t="s">
        <v>313</v>
      </c>
      <c r="S185" s="13" t="s">
        <v>314</v>
      </c>
      <c r="T185" s="14" t="s">
        <v>315</v>
      </c>
      <c r="U185" s="464" t="s">
        <v>316</v>
      </c>
      <c r="V185" s="465"/>
      <c r="W185" s="466" t="s">
        <v>317</v>
      </c>
      <c r="X185" s="467"/>
      <c r="Y185" s="325" t="s">
        <v>333</v>
      </c>
      <c r="Z185" s="326" t="s">
        <v>333</v>
      </c>
      <c r="AA185" s="326" t="s">
        <v>334</v>
      </c>
      <c r="AB185" s="326" t="s">
        <v>334</v>
      </c>
      <c r="AC185" s="296"/>
      <c r="AD185" s="296"/>
    </row>
    <row r="186" spans="2:36" s="117" customFormat="1" ht="12.75" customHeight="1">
      <c r="B186" s="102">
        <v>1</v>
      </c>
      <c r="C186" s="16" t="s">
        <v>389</v>
      </c>
      <c r="D186" s="17">
        <f>SUM(AF186:AJ186)</f>
        <v>1</v>
      </c>
      <c r="E186" s="18">
        <f>AA186</f>
        <v>0</v>
      </c>
      <c r="F186" s="19">
        <f>AB186</f>
        <v>0</v>
      </c>
      <c r="G186" s="20">
        <f>AA188</f>
        <v>0</v>
      </c>
      <c r="H186" s="20">
        <f>AB188</f>
        <v>6</v>
      </c>
      <c r="I186" s="20">
        <f>AA190</f>
        <v>6</v>
      </c>
      <c r="J186" s="20">
        <f>AB190</f>
        <v>0</v>
      </c>
      <c r="K186" s="20"/>
      <c r="L186" s="20"/>
      <c r="M186" s="20"/>
      <c r="N186" s="20"/>
      <c r="O186" s="22">
        <f>E186+G186+I186-F186-H186-J186</f>
        <v>0</v>
      </c>
      <c r="P186" s="23"/>
      <c r="Q186" s="24">
        <f>Y186+Y188+Y190</f>
        <v>32</v>
      </c>
      <c r="R186" s="19">
        <f>Z186+Z188+Z190</f>
        <v>34</v>
      </c>
      <c r="S186" s="25">
        <f>Q186-R186</f>
        <v>-2</v>
      </c>
      <c r="T186" s="63" t="s">
        <v>324</v>
      </c>
      <c r="U186" s="64" t="str">
        <f>C186</f>
        <v>YENİVAN TENİS S.K.</v>
      </c>
      <c r="V186" s="65" t="str">
        <f>C189</f>
        <v>BYE</v>
      </c>
      <c r="W186" s="29">
        <f>AC186</f>
        <v>0</v>
      </c>
      <c r="X186" s="21">
        <f>AD186</f>
        <v>0</v>
      </c>
      <c r="Y186" s="327"/>
      <c r="Z186" s="296"/>
      <c r="AA186" s="296"/>
      <c r="AB186" s="296"/>
      <c r="AC186" s="296"/>
      <c r="AD186" s="296"/>
      <c r="AF186" s="117">
        <f>IF(E186&gt;F186,1,0)</f>
        <v>0</v>
      </c>
      <c r="AG186" s="117">
        <f>IF(G186&gt;H186,1,0)</f>
        <v>0</v>
      </c>
      <c r="AH186" s="117">
        <f>IF(I186&gt;J186,1,0)</f>
        <v>1</v>
      </c>
      <c r="AI186" s="117">
        <f>IF(K186&gt;L186,1,0)</f>
        <v>0</v>
      </c>
      <c r="AJ186" s="117">
        <f>IF(M186&gt;N186,1,0)</f>
        <v>0</v>
      </c>
    </row>
    <row r="187" spans="2:36" ht="15">
      <c r="B187" s="102">
        <v>2</v>
      </c>
      <c r="C187" s="16" t="s">
        <v>387</v>
      </c>
      <c r="D187" s="17">
        <f t="shared" ref="D187:D189" si="165">SUM(AF187:AJ187)</f>
        <v>0</v>
      </c>
      <c r="E187" s="18">
        <f>AA187</f>
        <v>0</v>
      </c>
      <c r="F187" s="19">
        <f>AB187</f>
        <v>6</v>
      </c>
      <c r="G187" s="20">
        <f>AA189</f>
        <v>0</v>
      </c>
      <c r="H187" s="20">
        <f>AB189</f>
        <v>0</v>
      </c>
      <c r="I187" s="20">
        <f>AB190</f>
        <v>0</v>
      </c>
      <c r="J187" s="20">
        <f>AA190</f>
        <v>6</v>
      </c>
      <c r="K187" s="20"/>
      <c r="L187" s="20"/>
      <c r="M187" s="20"/>
      <c r="N187" s="20"/>
      <c r="O187" s="22">
        <f t="shared" ref="O187:O189" si="166">E187+G187+I187-F187-H187-J187</f>
        <v>-12</v>
      </c>
      <c r="P187" s="23"/>
      <c r="Q187" s="24">
        <f>Y187+Y189+Z190</f>
        <v>14</v>
      </c>
      <c r="R187" s="19">
        <f>Z187+Z189+Y190</f>
        <v>49</v>
      </c>
      <c r="S187" s="25">
        <f t="shared" ref="S187:S189" si="167">Q187-R187</f>
        <v>-35</v>
      </c>
      <c r="T187" s="63" t="s">
        <v>323</v>
      </c>
      <c r="U187" s="64" t="str">
        <f>C187</f>
        <v>GÜRPINAR KAYAK VE S.K.</v>
      </c>
      <c r="V187" s="65" t="str">
        <f>C188</f>
        <v>VAN ATİK S.K.</v>
      </c>
      <c r="W187" s="29">
        <f t="shared" ref="W187:X191" si="168">AC187</f>
        <v>0</v>
      </c>
      <c r="X187" s="21">
        <f t="shared" si="168"/>
        <v>3</v>
      </c>
      <c r="Y187" s="327">
        <v>4</v>
      </c>
      <c r="Z187" s="296">
        <v>24</v>
      </c>
      <c r="AA187" s="296">
        <v>0</v>
      </c>
      <c r="AB187" s="296">
        <v>6</v>
      </c>
      <c r="AC187" s="296">
        <v>0</v>
      </c>
      <c r="AD187" s="296">
        <v>3</v>
      </c>
      <c r="AF187" s="117">
        <f t="shared" ref="AF187:AF189" si="169">IF(E187&gt;F187,1,0)</f>
        <v>0</v>
      </c>
      <c r="AG187" s="117">
        <f t="shared" ref="AG187:AG189" si="170">IF(G187&gt;H187,1,0)</f>
        <v>0</v>
      </c>
      <c r="AH187" s="117">
        <f t="shared" ref="AH187:AH189" si="171">IF(I187&gt;J187,1,0)</f>
        <v>0</v>
      </c>
      <c r="AI187" s="117">
        <f t="shared" ref="AI187:AI189" si="172">IF(K187&gt;L187,1,0)</f>
        <v>0</v>
      </c>
      <c r="AJ187" s="117">
        <f t="shared" ref="AJ187:AJ189" si="173">IF(M187&gt;N187,1,0)</f>
        <v>0</v>
      </c>
    </row>
    <row r="188" spans="2:36" ht="15">
      <c r="B188" s="102">
        <v>3</v>
      </c>
      <c r="C188" s="16" t="s">
        <v>388</v>
      </c>
      <c r="D188" s="17">
        <f t="shared" si="165"/>
        <v>2</v>
      </c>
      <c r="E188" s="18">
        <f>AB187</f>
        <v>6</v>
      </c>
      <c r="F188" s="19">
        <f>AA187</f>
        <v>0</v>
      </c>
      <c r="G188" s="20">
        <f>AB188</f>
        <v>6</v>
      </c>
      <c r="H188" s="20">
        <f>AA188</f>
        <v>0</v>
      </c>
      <c r="I188" s="20">
        <f>AA191</f>
        <v>0</v>
      </c>
      <c r="J188" s="20">
        <f>AB191</f>
        <v>0</v>
      </c>
      <c r="K188" s="20"/>
      <c r="L188" s="20"/>
      <c r="M188" s="20"/>
      <c r="N188" s="20"/>
      <c r="O188" s="22">
        <f t="shared" si="166"/>
        <v>12</v>
      </c>
      <c r="P188" s="23"/>
      <c r="Q188" s="24">
        <f>Z187+Z188+Y191</f>
        <v>48</v>
      </c>
      <c r="R188" s="19">
        <f>Y187+Y188+Z191</f>
        <v>11</v>
      </c>
      <c r="S188" s="25">
        <f t="shared" si="167"/>
        <v>37</v>
      </c>
      <c r="T188" s="63" t="s">
        <v>327</v>
      </c>
      <c r="U188" s="64" t="str">
        <f>C186</f>
        <v>YENİVAN TENİS S.K.</v>
      </c>
      <c r="V188" s="65" t="str">
        <f>C188</f>
        <v>VAN ATİK S.K.</v>
      </c>
      <c r="W188" s="29">
        <f t="shared" si="168"/>
        <v>0</v>
      </c>
      <c r="X188" s="21">
        <f t="shared" si="168"/>
        <v>3</v>
      </c>
      <c r="Y188" s="327">
        <v>7</v>
      </c>
      <c r="Z188" s="296">
        <v>24</v>
      </c>
      <c r="AA188" s="296">
        <v>0</v>
      </c>
      <c r="AB188" s="296">
        <v>6</v>
      </c>
      <c r="AC188" s="296">
        <v>0</v>
      </c>
      <c r="AD188" s="296">
        <v>3</v>
      </c>
      <c r="AF188" s="117">
        <f t="shared" si="169"/>
        <v>1</v>
      </c>
      <c r="AG188" s="117">
        <f t="shared" si="170"/>
        <v>1</v>
      </c>
      <c r="AH188" s="117">
        <f t="shared" si="171"/>
        <v>0</v>
      </c>
      <c r="AI188" s="117">
        <f t="shared" si="172"/>
        <v>0</v>
      </c>
      <c r="AJ188" s="117">
        <f t="shared" si="173"/>
        <v>0</v>
      </c>
    </row>
    <row r="189" spans="2:36" ht="15">
      <c r="B189" s="102">
        <v>4</v>
      </c>
      <c r="C189" s="16" t="s">
        <v>336</v>
      </c>
      <c r="D189" s="17">
        <f t="shared" si="165"/>
        <v>0</v>
      </c>
      <c r="E189" s="18">
        <f>AB186</f>
        <v>0</v>
      </c>
      <c r="F189" s="19">
        <f>AA186</f>
        <v>0</v>
      </c>
      <c r="G189" s="20">
        <f>AB189</f>
        <v>0</v>
      </c>
      <c r="H189" s="20">
        <f>AA189</f>
        <v>0</v>
      </c>
      <c r="I189" s="20">
        <f>AB191</f>
        <v>0</v>
      </c>
      <c r="J189" s="20">
        <f>AA191</f>
        <v>0</v>
      </c>
      <c r="K189" s="20"/>
      <c r="L189" s="20"/>
      <c r="M189" s="20"/>
      <c r="N189" s="20"/>
      <c r="O189" s="22">
        <f t="shared" si="166"/>
        <v>0</v>
      </c>
      <c r="P189" s="23"/>
      <c r="Q189" s="24">
        <f>Z186+Z189+Z191</f>
        <v>0</v>
      </c>
      <c r="R189" s="19">
        <f>Y186+Y189+Y191</f>
        <v>0</v>
      </c>
      <c r="S189" s="25">
        <f t="shared" si="167"/>
        <v>0</v>
      </c>
      <c r="T189" s="63" t="s">
        <v>335</v>
      </c>
      <c r="U189" s="64" t="str">
        <f>C187</f>
        <v>GÜRPINAR KAYAK VE S.K.</v>
      </c>
      <c r="V189" s="65" t="str">
        <f>C189</f>
        <v>BYE</v>
      </c>
      <c r="W189" s="29">
        <f t="shared" si="168"/>
        <v>0</v>
      </c>
      <c r="X189" s="21">
        <f t="shared" si="168"/>
        <v>0</v>
      </c>
      <c r="Y189" s="327"/>
      <c r="AF189" s="117">
        <f t="shared" si="169"/>
        <v>0</v>
      </c>
      <c r="AG189" s="117">
        <f t="shared" si="170"/>
        <v>0</v>
      </c>
      <c r="AH189" s="117">
        <f t="shared" si="171"/>
        <v>0</v>
      </c>
      <c r="AI189" s="117">
        <f t="shared" si="172"/>
        <v>0</v>
      </c>
      <c r="AJ189" s="117">
        <f t="shared" si="173"/>
        <v>0</v>
      </c>
    </row>
    <row r="190" spans="2:36" ht="15">
      <c r="B190" s="102"/>
      <c r="C190" s="16"/>
      <c r="D190" s="17"/>
      <c r="E190" s="18"/>
      <c r="F190" s="19"/>
      <c r="G190" s="20"/>
      <c r="H190" s="20"/>
      <c r="I190" s="20"/>
      <c r="J190" s="20"/>
      <c r="K190" s="20"/>
      <c r="L190" s="20"/>
      <c r="M190" s="20"/>
      <c r="N190" s="20"/>
      <c r="O190" s="22"/>
      <c r="P190" s="32"/>
      <c r="Q190" s="24"/>
      <c r="R190" s="19"/>
      <c r="S190" s="25"/>
      <c r="T190" s="63" t="s">
        <v>330</v>
      </c>
      <c r="U190" s="64" t="str">
        <f>C186</f>
        <v>YENİVAN TENİS S.K.</v>
      </c>
      <c r="V190" s="65" t="str">
        <f>C187</f>
        <v>GÜRPINAR KAYAK VE S.K.</v>
      </c>
      <c r="W190" s="29">
        <f t="shared" si="168"/>
        <v>3</v>
      </c>
      <c r="X190" s="21">
        <f t="shared" si="168"/>
        <v>0</v>
      </c>
      <c r="Y190" s="327">
        <v>25</v>
      </c>
      <c r="Z190" s="296">
        <v>10</v>
      </c>
      <c r="AA190" s="296">
        <v>6</v>
      </c>
      <c r="AB190" s="296">
        <v>0</v>
      </c>
      <c r="AC190" s="296">
        <v>3</v>
      </c>
      <c r="AD190" s="296">
        <v>0</v>
      </c>
    </row>
    <row r="191" spans="2:36" ht="15.75" thickBot="1">
      <c r="B191" s="106"/>
      <c r="C191" s="66"/>
      <c r="D191" s="67"/>
      <c r="E191" s="68"/>
      <c r="F191" s="69"/>
      <c r="G191" s="70"/>
      <c r="H191" s="70"/>
      <c r="I191" s="70"/>
      <c r="J191" s="70"/>
      <c r="K191" s="70"/>
      <c r="L191" s="70"/>
      <c r="M191" s="70"/>
      <c r="N191" s="70"/>
      <c r="O191" s="71"/>
      <c r="P191" s="72"/>
      <c r="Q191" s="73"/>
      <c r="R191" s="69"/>
      <c r="S191" s="74"/>
      <c r="T191" s="75" t="s">
        <v>320</v>
      </c>
      <c r="U191" s="76" t="str">
        <f>C188</f>
        <v>VAN ATİK S.K.</v>
      </c>
      <c r="V191" s="77" t="str">
        <f>C189</f>
        <v>BYE</v>
      </c>
      <c r="W191" s="59">
        <f t="shared" si="168"/>
        <v>0</v>
      </c>
      <c r="X191" s="60">
        <f t="shared" si="168"/>
        <v>0</v>
      </c>
      <c r="Y191" s="327"/>
    </row>
    <row r="192" spans="2:36" ht="15" thickBot="1"/>
    <row r="193" spans="2:36" ht="57" customHeight="1" thickTop="1">
      <c r="B193" s="185" t="s">
        <v>32</v>
      </c>
      <c r="C193" s="8" t="s">
        <v>65</v>
      </c>
      <c r="D193" s="9" t="s">
        <v>307</v>
      </c>
      <c r="E193" s="10" t="s">
        <v>308</v>
      </c>
      <c r="F193" s="11" t="s">
        <v>309</v>
      </c>
      <c r="G193" s="10" t="s">
        <v>308</v>
      </c>
      <c r="H193" s="11" t="s">
        <v>309</v>
      </c>
      <c r="I193" s="10" t="s">
        <v>308</v>
      </c>
      <c r="J193" s="11" t="s">
        <v>309</v>
      </c>
      <c r="K193" s="10" t="s">
        <v>308</v>
      </c>
      <c r="L193" s="11" t="s">
        <v>309</v>
      </c>
      <c r="M193" s="10" t="s">
        <v>308</v>
      </c>
      <c r="N193" s="11" t="s">
        <v>309</v>
      </c>
      <c r="O193" s="62" t="s">
        <v>310</v>
      </c>
      <c r="P193" s="12" t="s">
        <v>311</v>
      </c>
      <c r="Q193" s="10" t="s">
        <v>312</v>
      </c>
      <c r="R193" s="11" t="s">
        <v>313</v>
      </c>
      <c r="S193" s="13" t="s">
        <v>314</v>
      </c>
      <c r="T193" s="14" t="s">
        <v>315</v>
      </c>
      <c r="U193" s="464" t="s">
        <v>316</v>
      </c>
      <c r="V193" s="465"/>
      <c r="W193" s="466" t="s">
        <v>317</v>
      </c>
      <c r="X193" s="467"/>
      <c r="Y193" s="325" t="s">
        <v>333</v>
      </c>
      <c r="Z193" s="326" t="s">
        <v>333</v>
      </c>
      <c r="AA193" s="326" t="s">
        <v>334</v>
      </c>
      <c r="AB193" s="326" t="s">
        <v>334</v>
      </c>
    </row>
    <row r="194" spans="2:36" ht="12.75" customHeight="1">
      <c r="B194" s="102">
        <v>1</v>
      </c>
      <c r="C194" s="16" t="s">
        <v>393</v>
      </c>
      <c r="D194" s="17">
        <f>SUM(AF194:AJ194)</f>
        <v>2</v>
      </c>
      <c r="E194" s="18">
        <f>AA194</f>
        <v>0</v>
      </c>
      <c r="F194" s="19">
        <f>AB194</f>
        <v>0</v>
      </c>
      <c r="G194" s="20">
        <f>AA196</f>
        <v>6</v>
      </c>
      <c r="H194" s="20">
        <f>AB196</f>
        <v>0</v>
      </c>
      <c r="I194" s="20">
        <f>AA198</f>
        <v>6</v>
      </c>
      <c r="J194" s="20">
        <f>AB198</f>
        <v>1</v>
      </c>
      <c r="K194" s="20"/>
      <c r="L194" s="20"/>
      <c r="M194" s="20"/>
      <c r="N194" s="20"/>
      <c r="O194" s="22">
        <f>E194+G194+I194-F194-H194-J194</f>
        <v>11</v>
      </c>
      <c r="P194" s="23"/>
      <c r="Q194" s="24">
        <f>Y194+Y196+Y198</f>
        <v>69</v>
      </c>
      <c r="R194" s="19">
        <f>Z194+Z196+Z198</f>
        <v>19</v>
      </c>
      <c r="S194" s="25">
        <f>Q194-R194</f>
        <v>50</v>
      </c>
      <c r="T194" s="63" t="s">
        <v>324</v>
      </c>
      <c r="U194" s="64" t="str">
        <f>C194</f>
        <v>TOPSPİN TENİS GENÇLİK VE S.K.</v>
      </c>
      <c r="V194" s="65" t="str">
        <f>C197</f>
        <v>BYE</v>
      </c>
      <c r="W194" s="29">
        <f>AC194</f>
        <v>0</v>
      </c>
      <c r="X194" s="21">
        <f>AD194</f>
        <v>0</v>
      </c>
      <c r="Y194" s="327"/>
      <c r="AF194" s="117">
        <f>IF(E194&gt;F194,1,0)</f>
        <v>0</v>
      </c>
      <c r="AG194" s="117">
        <f>IF(G194&gt;H194,1,0)</f>
        <v>1</v>
      </c>
      <c r="AH194" s="117">
        <f>IF(I194&gt;J194,1,0)</f>
        <v>1</v>
      </c>
      <c r="AI194" s="117">
        <f>IF(K194&gt;L194,1,0)</f>
        <v>0</v>
      </c>
      <c r="AJ194" s="117">
        <f>IF(M194&gt;N194,1,0)</f>
        <v>0</v>
      </c>
    </row>
    <row r="195" spans="2:36" ht="15">
      <c r="B195" s="102">
        <v>2</v>
      </c>
      <c r="C195" s="16" t="s">
        <v>4</v>
      </c>
      <c r="D195" s="17">
        <f t="shared" ref="D195:D197" si="174">SUM(AF195:AJ195)</f>
        <v>1</v>
      </c>
      <c r="E195" s="18">
        <f>AA195</f>
        <v>6</v>
      </c>
      <c r="F195" s="19">
        <f>AB195</f>
        <v>0</v>
      </c>
      <c r="G195" s="20">
        <f>AA197</f>
        <v>0</v>
      </c>
      <c r="H195" s="20">
        <f>AB197</f>
        <v>0</v>
      </c>
      <c r="I195" s="20">
        <f>AB198</f>
        <v>1</v>
      </c>
      <c r="J195" s="20">
        <f>AA198</f>
        <v>6</v>
      </c>
      <c r="K195" s="20"/>
      <c r="L195" s="20"/>
      <c r="M195" s="20"/>
      <c r="N195" s="20"/>
      <c r="O195" s="22">
        <f t="shared" ref="O195:O197" si="175">E195+G195+I195-F195-H195-J195</f>
        <v>1</v>
      </c>
      <c r="P195" s="23"/>
      <c r="Q195" s="24">
        <f>Y195+Y197+Z198</f>
        <v>55</v>
      </c>
      <c r="R195" s="19">
        <f>Z195+Z197+Y198</f>
        <v>38</v>
      </c>
      <c r="S195" s="25">
        <f t="shared" ref="S195:S197" si="176">Q195-R195</f>
        <v>17</v>
      </c>
      <c r="T195" s="63" t="s">
        <v>323</v>
      </c>
      <c r="U195" s="64" t="str">
        <f>C195</f>
        <v>ANKARA TENİS KULÜBÜ</v>
      </c>
      <c r="V195" s="65" t="str">
        <f>C196</f>
        <v>İNCEK TENİS PLUS SPOR KULÜBÜ</v>
      </c>
      <c r="W195" s="29">
        <f t="shared" ref="W195:X199" si="177">AC195</f>
        <v>3</v>
      </c>
      <c r="X195" s="21">
        <f t="shared" si="177"/>
        <v>0</v>
      </c>
      <c r="Y195" s="327">
        <v>36</v>
      </c>
      <c r="Z195" s="296">
        <v>5</v>
      </c>
      <c r="AA195" s="296">
        <v>6</v>
      </c>
      <c r="AB195" s="296">
        <v>0</v>
      </c>
      <c r="AC195" s="296">
        <v>3</v>
      </c>
      <c r="AD195" s="296">
        <v>0</v>
      </c>
      <c r="AF195" s="117">
        <f t="shared" ref="AF195:AF197" si="178">IF(E195&gt;F195,1,0)</f>
        <v>1</v>
      </c>
      <c r="AG195" s="117">
        <f t="shared" ref="AG195:AG197" si="179">IF(G195&gt;H195,1,0)</f>
        <v>0</v>
      </c>
      <c r="AH195" s="117">
        <f t="shared" ref="AH195:AH197" si="180">IF(I195&gt;J195,1,0)</f>
        <v>0</v>
      </c>
      <c r="AI195" s="117">
        <f t="shared" ref="AI195:AI197" si="181">IF(K195&gt;L195,1,0)</f>
        <v>0</v>
      </c>
      <c r="AJ195" s="117">
        <f t="shared" ref="AJ195:AJ197" si="182">IF(M195&gt;N195,1,0)</f>
        <v>0</v>
      </c>
    </row>
    <row r="196" spans="2:36" ht="15">
      <c r="B196" s="102">
        <v>3</v>
      </c>
      <c r="C196" s="16" t="s">
        <v>20</v>
      </c>
      <c r="D196" s="17">
        <f t="shared" si="174"/>
        <v>0</v>
      </c>
      <c r="E196" s="18">
        <f>AB195</f>
        <v>0</v>
      </c>
      <c r="F196" s="19">
        <f>AA195</f>
        <v>6</v>
      </c>
      <c r="G196" s="20">
        <f>AB196</f>
        <v>0</v>
      </c>
      <c r="H196" s="20">
        <f>AA196</f>
        <v>6</v>
      </c>
      <c r="I196" s="20">
        <f>AA199</f>
        <v>0</v>
      </c>
      <c r="J196" s="20">
        <f>AB199</f>
        <v>0</v>
      </c>
      <c r="K196" s="20"/>
      <c r="L196" s="20"/>
      <c r="M196" s="20"/>
      <c r="N196" s="20"/>
      <c r="O196" s="22">
        <f t="shared" si="175"/>
        <v>-12</v>
      </c>
      <c r="P196" s="23"/>
      <c r="Q196" s="24">
        <f>Z195+Z196+Y199</f>
        <v>5</v>
      </c>
      <c r="R196" s="19">
        <f>Y195+Y196+Z199</f>
        <v>72</v>
      </c>
      <c r="S196" s="25">
        <f t="shared" si="176"/>
        <v>-67</v>
      </c>
      <c r="T196" s="63" t="s">
        <v>327</v>
      </c>
      <c r="U196" s="64" t="str">
        <f>C194</f>
        <v>TOPSPİN TENİS GENÇLİK VE S.K.</v>
      </c>
      <c r="V196" s="65" t="str">
        <f>C196</f>
        <v>İNCEK TENİS PLUS SPOR KULÜBÜ</v>
      </c>
      <c r="W196" s="29">
        <f t="shared" si="177"/>
        <v>3</v>
      </c>
      <c r="X196" s="21">
        <f t="shared" si="177"/>
        <v>0</v>
      </c>
      <c r="Y196" s="327">
        <v>36</v>
      </c>
      <c r="Z196" s="296">
        <v>0</v>
      </c>
      <c r="AA196" s="296">
        <v>6</v>
      </c>
      <c r="AB196" s="296">
        <v>0</v>
      </c>
      <c r="AC196" s="296">
        <v>3</v>
      </c>
      <c r="AD196" s="296">
        <v>0</v>
      </c>
      <c r="AF196" s="117">
        <f t="shared" si="178"/>
        <v>0</v>
      </c>
      <c r="AG196" s="117">
        <f t="shared" si="179"/>
        <v>0</v>
      </c>
      <c r="AH196" s="117">
        <f t="shared" si="180"/>
        <v>0</v>
      </c>
      <c r="AI196" s="117">
        <f t="shared" si="181"/>
        <v>0</v>
      </c>
      <c r="AJ196" s="117">
        <f t="shared" si="182"/>
        <v>0</v>
      </c>
    </row>
    <row r="197" spans="2:36" ht="15">
      <c r="B197" s="102">
        <v>4</v>
      </c>
      <c r="C197" s="16" t="s">
        <v>336</v>
      </c>
      <c r="D197" s="17">
        <f t="shared" si="174"/>
        <v>0</v>
      </c>
      <c r="E197" s="18">
        <f>AB194</f>
        <v>0</v>
      </c>
      <c r="F197" s="19">
        <f>AA194</f>
        <v>0</v>
      </c>
      <c r="G197" s="20">
        <f>AB197</f>
        <v>0</v>
      </c>
      <c r="H197" s="20">
        <f>AA197</f>
        <v>0</v>
      </c>
      <c r="I197" s="20">
        <f>AB199</f>
        <v>0</v>
      </c>
      <c r="J197" s="20">
        <f>AA199</f>
        <v>0</v>
      </c>
      <c r="K197" s="20"/>
      <c r="L197" s="20"/>
      <c r="M197" s="20"/>
      <c r="N197" s="20"/>
      <c r="O197" s="22">
        <f t="shared" si="175"/>
        <v>0</v>
      </c>
      <c r="P197" s="23"/>
      <c r="Q197" s="24">
        <f>Z194+Z197+Z199</f>
        <v>0</v>
      </c>
      <c r="R197" s="19">
        <f>Y194+Y197+Y199</f>
        <v>0</v>
      </c>
      <c r="S197" s="25">
        <f t="shared" si="176"/>
        <v>0</v>
      </c>
      <c r="T197" s="63" t="s">
        <v>335</v>
      </c>
      <c r="U197" s="64" t="str">
        <f>C195</f>
        <v>ANKARA TENİS KULÜBÜ</v>
      </c>
      <c r="V197" s="65" t="str">
        <f>C197</f>
        <v>BYE</v>
      </c>
      <c r="W197" s="29">
        <f t="shared" si="177"/>
        <v>0</v>
      </c>
      <c r="X197" s="21">
        <f t="shared" si="177"/>
        <v>0</v>
      </c>
      <c r="Y197" s="327"/>
      <c r="AF197" s="117">
        <f t="shared" si="178"/>
        <v>0</v>
      </c>
      <c r="AG197" s="117">
        <f t="shared" si="179"/>
        <v>0</v>
      </c>
      <c r="AH197" s="117">
        <f t="shared" si="180"/>
        <v>0</v>
      </c>
      <c r="AI197" s="117">
        <f t="shared" si="181"/>
        <v>0</v>
      </c>
      <c r="AJ197" s="117">
        <f t="shared" si="182"/>
        <v>0</v>
      </c>
    </row>
    <row r="198" spans="2:36" ht="15">
      <c r="B198" s="102"/>
      <c r="C198" s="16"/>
      <c r="D198" s="17"/>
      <c r="E198" s="18"/>
      <c r="F198" s="19"/>
      <c r="G198" s="20"/>
      <c r="H198" s="20"/>
      <c r="I198" s="20"/>
      <c r="J198" s="20"/>
      <c r="K198" s="20"/>
      <c r="L198" s="20"/>
      <c r="M198" s="20"/>
      <c r="N198" s="20"/>
      <c r="O198" s="22"/>
      <c r="P198" s="32"/>
      <c r="Q198" s="24"/>
      <c r="R198" s="19"/>
      <c r="S198" s="25"/>
      <c r="T198" s="63" t="s">
        <v>330</v>
      </c>
      <c r="U198" s="64" t="str">
        <f>C194</f>
        <v>TOPSPİN TENİS GENÇLİK VE S.K.</v>
      </c>
      <c r="V198" s="65" t="str">
        <f>C195</f>
        <v>ANKARA TENİS KULÜBÜ</v>
      </c>
      <c r="W198" s="29">
        <f t="shared" si="177"/>
        <v>3</v>
      </c>
      <c r="X198" s="21">
        <f t="shared" si="177"/>
        <v>0</v>
      </c>
      <c r="Y198" s="327">
        <v>33</v>
      </c>
      <c r="Z198" s="296">
        <v>19</v>
      </c>
      <c r="AA198" s="296">
        <v>6</v>
      </c>
      <c r="AB198" s="296">
        <v>1</v>
      </c>
      <c r="AC198" s="296">
        <v>3</v>
      </c>
      <c r="AD198" s="296">
        <v>0</v>
      </c>
    </row>
    <row r="199" spans="2:36" ht="15.75" thickBot="1">
      <c r="B199" s="106"/>
      <c r="C199" s="66"/>
      <c r="D199" s="67"/>
      <c r="E199" s="68"/>
      <c r="F199" s="69"/>
      <c r="G199" s="70"/>
      <c r="H199" s="70"/>
      <c r="I199" s="70"/>
      <c r="J199" s="70"/>
      <c r="K199" s="70"/>
      <c r="L199" s="70"/>
      <c r="M199" s="70"/>
      <c r="N199" s="70"/>
      <c r="O199" s="71"/>
      <c r="P199" s="72"/>
      <c r="Q199" s="73"/>
      <c r="R199" s="69"/>
      <c r="S199" s="74"/>
      <c r="T199" s="75" t="s">
        <v>320</v>
      </c>
      <c r="U199" s="76" t="str">
        <f>C196</f>
        <v>İNCEK TENİS PLUS SPOR KULÜBÜ</v>
      </c>
      <c r="V199" s="77" t="str">
        <f>C197</f>
        <v>BYE</v>
      </c>
      <c r="W199" s="59">
        <f t="shared" si="177"/>
        <v>0</v>
      </c>
      <c r="X199" s="60">
        <f t="shared" si="177"/>
        <v>0</v>
      </c>
      <c r="Y199" s="327"/>
    </row>
    <row r="200" spans="2:36" ht="15" thickBot="1"/>
    <row r="201" spans="2:36" ht="76.349999999999994" customHeight="1" thickTop="1">
      <c r="B201" s="185" t="s">
        <v>987</v>
      </c>
      <c r="C201" s="8" t="s">
        <v>65</v>
      </c>
      <c r="D201" s="9" t="s">
        <v>307</v>
      </c>
      <c r="E201" s="10" t="s">
        <v>308</v>
      </c>
      <c r="F201" s="11" t="s">
        <v>309</v>
      </c>
      <c r="G201" s="10" t="s">
        <v>308</v>
      </c>
      <c r="H201" s="11" t="s">
        <v>309</v>
      </c>
      <c r="I201" s="10" t="s">
        <v>308</v>
      </c>
      <c r="J201" s="11" t="s">
        <v>309</v>
      </c>
      <c r="K201" s="10" t="s">
        <v>308</v>
      </c>
      <c r="L201" s="11" t="s">
        <v>309</v>
      </c>
      <c r="M201" s="10" t="s">
        <v>308</v>
      </c>
      <c r="N201" s="11" t="s">
        <v>309</v>
      </c>
      <c r="O201" s="62" t="s">
        <v>310</v>
      </c>
      <c r="P201" s="12" t="s">
        <v>311</v>
      </c>
      <c r="Q201" s="10" t="s">
        <v>312</v>
      </c>
      <c r="R201" s="11" t="s">
        <v>313</v>
      </c>
      <c r="S201" s="13" t="s">
        <v>314</v>
      </c>
      <c r="T201" s="14" t="s">
        <v>315</v>
      </c>
      <c r="U201" s="464" t="s">
        <v>316</v>
      </c>
      <c r="V201" s="465"/>
      <c r="W201" s="466" t="s">
        <v>317</v>
      </c>
      <c r="X201" s="467"/>
      <c r="Y201" s="325" t="s">
        <v>333</v>
      </c>
      <c r="Z201" s="326" t="s">
        <v>333</v>
      </c>
      <c r="AA201" s="326" t="s">
        <v>334</v>
      </c>
      <c r="AB201" s="326" t="s">
        <v>334</v>
      </c>
    </row>
    <row r="202" spans="2:36" ht="12.75" customHeight="1">
      <c r="B202" s="102">
        <v>1</v>
      </c>
      <c r="C202" s="16" t="s">
        <v>403</v>
      </c>
      <c r="D202" s="17">
        <f>SUM(AF202:AJ202)</f>
        <v>0</v>
      </c>
      <c r="E202" s="18">
        <f>AA202</f>
        <v>0</v>
      </c>
      <c r="F202" s="19">
        <f>AB202</f>
        <v>0</v>
      </c>
      <c r="G202" s="20">
        <f>AA204</f>
        <v>0</v>
      </c>
      <c r="H202" s="20">
        <f>AB204</f>
        <v>0</v>
      </c>
      <c r="I202" s="20">
        <f>AA206</f>
        <v>0</v>
      </c>
      <c r="J202" s="20">
        <f>AB206</f>
        <v>6</v>
      </c>
      <c r="K202" s="20"/>
      <c r="L202" s="20"/>
      <c r="M202" s="20"/>
      <c r="N202" s="20"/>
      <c r="O202" s="22">
        <f>E202+G202+I202-F202-H202-J202</f>
        <v>-6</v>
      </c>
      <c r="P202" s="23"/>
      <c r="Q202" s="24">
        <f>Y202+Y204+Y206</f>
        <v>5</v>
      </c>
      <c r="R202" s="19">
        <f>Z202+Z204+Z206</f>
        <v>36</v>
      </c>
      <c r="S202" s="25">
        <f>Q202-R202</f>
        <v>-31</v>
      </c>
      <c r="T202" s="63" t="s">
        <v>324</v>
      </c>
      <c r="U202" s="64" t="str">
        <f>C202</f>
        <v>PLAY TENİS SPOR KULÜBÜ</v>
      </c>
      <c r="V202" s="65" t="str">
        <f>C205</f>
        <v>BYE</v>
      </c>
      <c r="W202" s="29">
        <f>AC202</f>
        <v>0</v>
      </c>
      <c r="X202" s="21">
        <f>AD202</f>
        <v>0</v>
      </c>
      <c r="Y202" s="327"/>
      <c r="AF202" s="117">
        <f>IF(E202&gt;F202,1,0)</f>
        <v>0</v>
      </c>
      <c r="AG202" s="117">
        <f>IF(G202&gt;H202,1,0)</f>
        <v>0</v>
      </c>
      <c r="AH202" s="117">
        <f>IF(I202&gt;J202,1,0)</f>
        <v>0</v>
      </c>
      <c r="AI202" s="117">
        <f>IF(K202&gt;L202,1,0)</f>
        <v>0</v>
      </c>
      <c r="AJ202" s="117">
        <f>IF(M202&gt;N202,1,0)</f>
        <v>0</v>
      </c>
    </row>
    <row r="203" spans="2:36" ht="15">
      <c r="B203" s="102">
        <v>2</v>
      </c>
      <c r="C203" s="16" t="s">
        <v>230</v>
      </c>
      <c r="D203" s="17">
        <f t="shared" ref="D203:D205" si="183">SUM(AF203:AJ203)</f>
        <v>1</v>
      </c>
      <c r="E203" s="18">
        <f>AA203</f>
        <v>0</v>
      </c>
      <c r="F203" s="19">
        <f>AB203</f>
        <v>0</v>
      </c>
      <c r="G203" s="20">
        <f>AA205</f>
        <v>0</v>
      </c>
      <c r="H203" s="20">
        <f>AB205</f>
        <v>0</v>
      </c>
      <c r="I203" s="20">
        <f>AB206</f>
        <v>6</v>
      </c>
      <c r="J203" s="20">
        <f>AA206</f>
        <v>0</v>
      </c>
      <c r="K203" s="20"/>
      <c r="L203" s="20"/>
      <c r="M203" s="20"/>
      <c r="N203" s="20"/>
      <c r="O203" s="22">
        <f t="shared" ref="O203:O205" si="184">E203+G203+I203-F203-H203-J203</f>
        <v>6</v>
      </c>
      <c r="P203" s="23"/>
      <c r="Q203" s="24">
        <f>Y203+Y205+Z206</f>
        <v>36</v>
      </c>
      <c r="R203" s="19">
        <f>Z203+Z205+Y206</f>
        <v>5</v>
      </c>
      <c r="S203" s="25">
        <f t="shared" ref="S203:S205" si="185">Q203-R203</f>
        <v>31</v>
      </c>
      <c r="T203" s="63" t="s">
        <v>323</v>
      </c>
      <c r="U203" s="64" t="str">
        <f>C203</f>
        <v>SAMSUN TENİS KULÜBÜ</v>
      </c>
      <c r="V203" s="65" t="str">
        <f>C204</f>
        <v>BYE</v>
      </c>
      <c r="W203" s="29">
        <f t="shared" ref="W203:X207" si="186">AC203</f>
        <v>0</v>
      </c>
      <c r="X203" s="21">
        <f t="shared" si="186"/>
        <v>0</v>
      </c>
      <c r="Y203" s="327"/>
      <c r="AF203" s="117">
        <f t="shared" ref="AF203:AF205" si="187">IF(E203&gt;F203,1,0)</f>
        <v>0</v>
      </c>
      <c r="AG203" s="117">
        <f t="shared" ref="AG203:AG205" si="188">IF(G203&gt;H203,1,0)</f>
        <v>0</v>
      </c>
      <c r="AH203" s="117">
        <f t="shared" ref="AH203:AH205" si="189">IF(I203&gt;J203,1,0)</f>
        <v>1</v>
      </c>
      <c r="AI203" s="117">
        <f t="shared" ref="AI203:AI205" si="190">IF(K203&gt;L203,1,0)</f>
        <v>0</v>
      </c>
      <c r="AJ203" s="117">
        <f t="shared" ref="AJ203:AJ205" si="191">IF(M203&gt;N203,1,0)</f>
        <v>0</v>
      </c>
    </row>
    <row r="204" spans="2:36" ht="15">
      <c r="B204" s="102">
        <v>3</v>
      </c>
      <c r="C204" s="16" t="s">
        <v>336</v>
      </c>
      <c r="D204" s="17">
        <f t="shared" si="183"/>
        <v>0</v>
      </c>
      <c r="E204" s="18">
        <f>AB203</f>
        <v>0</v>
      </c>
      <c r="F204" s="19">
        <f>AA203</f>
        <v>0</v>
      </c>
      <c r="G204" s="20">
        <f>AB204</f>
        <v>0</v>
      </c>
      <c r="H204" s="20">
        <f>AA204</f>
        <v>0</v>
      </c>
      <c r="I204" s="20">
        <f>AA207</f>
        <v>0</v>
      </c>
      <c r="J204" s="20">
        <f>AB207</f>
        <v>0</v>
      </c>
      <c r="K204" s="20"/>
      <c r="L204" s="20"/>
      <c r="M204" s="20"/>
      <c r="N204" s="20"/>
      <c r="O204" s="22">
        <f t="shared" si="184"/>
        <v>0</v>
      </c>
      <c r="P204" s="23"/>
      <c r="Q204" s="24">
        <f>Z203+Z204+Y207</f>
        <v>0</v>
      </c>
      <c r="R204" s="19">
        <f>Y203+Y204+Z207</f>
        <v>0</v>
      </c>
      <c r="S204" s="25">
        <f t="shared" si="185"/>
        <v>0</v>
      </c>
      <c r="T204" s="63" t="s">
        <v>327</v>
      </c>
      <c r="U204" s="64" t="str">
        <f>C202</f>
        <v>PLAY TENİS SPOR KULÜBÜ</v>
      </c>
      <c r="V204" s="65" t="str">
        <f>C204</f>
        <v>BYE</v>
      </c>
      <c r="W204" s="29">
        <f t="shared" si="186"/>
        <v>0</v>
      </c>
      <c r="X204" s="21">
        <f t="shared" si="186"/>
        <v>0</v>
      </c>
      <c r="Y204" s="327"/>
      <c r="AF204" s="117">
        <f t="shared" si="187"/>
        <v>0</v>
      </c>
      <c r="AG204" s="117">
        <f t="shared" si="188"/>
        <v>0</v>
      </c>
      <c r="AH204" s="117">
        <f t="shared" si="189"/>
        <v>0</v>
      </c>
      <c r="AI204" s="117">
        <f t="shared" si="190"/>
        <v>0</v>
      </c>
      <c r="AJ204" s="117">
        <f t="shared" si="191"/>
        <v>0</v>
      </c>
    </row>
    <row r="205" spans="2:36" ht="15">
      <c r="B205" s="102">
        <v>4</v>
      </c>
      <c r="C205" s="16" t="s">
        <v>336</v>
      </c>
      <c r="D205" s="17">
        <f t="shared" si="183"/>
        <v>0</v>
      </c>
      <c r="E205" s="18">
        <f>AB202</f>
        <v>0</v>
      </c>
      <c r="F205" s="19">
        <f>AA202</f>
        <v>0</v>
      </c>
      <c r="G205" s="20">
        <f>AB205</f>
        <v>0</v>
      </c>
      <c r="H205" s="20">
        <f>AA205</f>
        <v>0</v>
      </c>
      <c r="I205" s="20">
        <f>AB207</f>
        <v>0</v>
      </c>
      <c r="J205" s="20">
        <f>AA207</f>
        <v>0</v>
      </c>
      <c r="K205" s="20"/>
      <c r="L205" s="20"/>
      <c r="M205" s="20"/>
      <c r="N205" s="20"/>
      <c r="O205" s="22">
        <f t="shared" si="184"/>
        <v>0</v>
      </c>
      <c r="P205" s="23"/>
      <c r="Q205" s="24">
        <f>Z202+Z205+Z207</f>
        <v>0</v>
      </c>
      <c r="R205" s="19">
        <f>Y202+Y205+Y207</f>
        <v>0</v>
      </c>
      <c r="S205" s="25">
        <f t="shared" si="185"/>
        <v>0</v>
      </c>
      <c r="T205" s="63" t="s">
        <v>335</v>
      </c>
      <c r="U205" s="64" t="str">
        <f>C203</f>
        <v>SAMSUN TENİS KULÜBÜ</v>
      </c>
      <c r="V205" s="65" t="str">
        <f>C205</f>
        <v>BYE</v>
      </c>
      <c r="W205" s="29">
        <f t="shared" si="186"/>
        <v>0</v>
      </c>
      <c r="X205" s="21">
        <f t="shared" si="186"/>
        <v>0</v>
      </c>
      <c r="Y205" s="327"/>
      <c r="AF205" s="117">
        <f t="shared" si="187"/>
        <v>0</v>
      </c>
      <c r="AG205" s="117">
        <f t="shared" si="188"/>
        <v>0</v>
      </c>
      <c r="AH205" s="117">
        <f t="shared" si="189"/>
        <v>0</v>
      </c>
      <c r="AI205" s="117">
        <f t="shared" si="190"/>
        <v>0</v>
      </c>
      <c r="AJ205" s="117">
        <f t="shared" si="191"/>
        <v>0</v>
      </c>
    </row>
    <row r="206" spans="2:36" ht="15">
      <c r="B206" s="102"/>
      <c r="C206" s="16"/>
      <c r="D206" s="17"/>
      <c r="E206" s="18"/>
      <c r="F206" s="19"/>
      <c r="G206" s="20"/>
      <c r="H206" s="20"/>
      <c r="I206" s="20"/>
      <c r="J206" s="20"/>
      <c r="K206" s="20"/>
      <c r="L206" s="20"/>
      <c r="M206" s="20"/>
      <c r="N206" s="20"/>
      <c r="O206" s="22"/>
      <c r="P206" s="32"/>
      <c r="Q206" s="24"/>
      <c r="R206" s="19"/>
      <c r="S206" s="25"/>
      <c r="T206" s="63" t="s">
        <v>330</v>
      </c>
      <c r="U206" s="64" t="str">
        <f>C202</f>
        <v>PLAY TENİS SPOR KULÜBÜ</v>
      </c>
      <c r="V206" s="65" t="str">
        <f>C203</f>
        <v>SAMSUN TENİS KULÜBÜ</v>
      </c>
      <c r="W206" s="29">
        <f t="shared" si="186"/>
        <v>0</v>
      </c>
      <c r="X206" s="21">
        <f t="shared" si="186"/>
        <v>3</v>
      </c>
      <c r="Y206" s="327">
        <v>5</v>
      </c>
      <c r="Z206" s="296">
        <v>36</v>
      </c>
      <c r="AA206" s="296">
        <v>0</v>
      </c>
      <c r="AB206" s="296">
        <v>6</v>
      </c>
      <c r="AC206" s="296">
        <v>0</v>
      </c>
      <c r="AD206" s="296">
        <v>3</v>
      </c>
    </row>
    <row r="207" spans="2:36" ht="15.75" thickBot="1">
      <c r="B207" s="106"/>
      <c r="C207" s="66"/>
      <c r="D207" s="67"/>
      <c r="E207" s="68"/>
      <c r="F207" s="69"/>
      <c r="G207" s="70"/>
      <c r="H207" s="70"/>
      <c r="I207" s="70"/>
      <c r="J207" s="70"/>
      <c r="K207" s="70"/>
      <c r="L207" s="70"/>
      <c r="M207" s="70"/>
      <c r="N207" s="70"/>
      <c r="O207" s="71"/>
      <c r="P207" s="72"/>
      <c r="Q207" s="73"/>
      <c r="R207" s="69"/>
      <c r="S207" s="74"/>
      <c r="T207" s="75" t="s">
        <v>320</v>
      </c>
      <c r="U207" s="76" t="str">
        <f>C204</f>
        <v>BYE</v>
      </c>
      <c r="V207" s="77" t="str">
        <f>C205</f>
        <v>BYE</v>
      </c>
      <c r="W207" s="59">
        <f t="shared" si="186"/>
        <v>0</v>
      </c>
      <c r="X207" s="60">
        <f t="shared" si="186"/>
        <v>0</v>
      </c>
      <c r="Y207" s="327"/>
    </row>
    <row r="208" spans="2:36">
      <c r="E208" s="15">
        <f>E207+E206+E205+E204+E203+E202+G207+G206+G205+G204+G203+G202+I207+I206+I205+I204+I203+I202+K207+K206+K205+K204+K203+K202+M207+M206+M205+M204+M203+M202</f>
        <v>6</v>
      </c>
      <c r="H208" s="15">
        <f>F207+F206+F205+F204+F203+F202+H207+H206+H205+H204+H203+H202+J207+J206+J205+J204+J203+J202+L207+L206+L205+L204+L203+L202+N207+N206+N205+N204+N203+N202</f>
        <v>6</v>
      </c>
      <c r="O208" s="15">
        <f>SUM(O202:O207)</f>
        <v>0</v>
      </c>
      <c r="Q208" s="15">
        <f>SUM(Q202:Q207)</f>
        <v>41</v>
      </c>
      <c r="R208" s="15">
        <f>SUM(R202:R207)</f>
        <v>41</v>
      </c>
      <c r="S208" s="15">
        <f>SUM(S202:S207)</f>
        <v>0</v>
      </c>
    </row>
    <row r="209" spans="2:36" s="117" customFormat="1" ht="15" thickBot="1">
      <c r="B209" s="105"/>
      <c r="C209" s="61"/>
      <c r="D209" s="15"/>
      <c r="E209" s="15">
        <f>SUM(E194:E199)</f>
        <v>6</v>
      </c>
      <c r="F209" s="15"/>
      <c r="G209" s="15"/>
      <c r="H209" s="15">
        <f>F206+F205+F204+F203+H206+H205+H204+H203+J206+J205+J204+J203</f>
        <v>0</v>
      </c>
      <c r="I209" s="15"/>
      <c r="J209" s="15"/>
      <c r="K209" s="15"/>
      <c r="L209" s="15"/>
      <c r="M209" s="15"/>
      <c r="N209" s="15"/>
      <c r="O209" s="15">
        <f>O203+O204+O205+O206</f>
        <v>6</v>
      </c>
      <c r="P209" s="15"/>
      <c r="Q209" s="15">
        <f>Q203+Q204+Q205+Q206</f>
        <v>36</v>
      </c>
      <c r="R209" s="15">
        <f>R203+R204+R205+R206</f>
        <v>5</v>
      </c>
      <c r="S209" s="15">
        <f>S206+S205+S204+S203</f>
        <v>31</v>
      </c>
      <c r="T209" s="15"/>
      <c r="U209" s="15"/>
      <c r="V209" s="15"/>
      <c r="W209" s="15"/>
      <c r="X209" s="15"/>
      <c r="Y209" s="296"/>
      <c r="Z209" s="296"/>
      <c r="AA209" s="296"/>
      <c r="AB209" s="296"/>
      <c r="AC209" s="296"/>
      <c r="AD209" s="296"/>
    </row>
    <row r="210" spans="2:36" s="117" customFormat="1" ht="71.45" customHeight="1">
      <c r="B210" s="184" t="s">
        <v>45</v>
      </c>
      <c r="C210" s="78" t="s">
        <v>337</v>
      </c>
      <c r="D210" s="79" t="s">
        <v>307</v>
      </c>
      <c r="E210" s="80" t="s">
        <v>308</v>
      </c>
      <c r="F210" s="131" t="s">
        <v>309</v>
      </c>
      <c r="G210" s="80" t="s">
        <v>308</v>
      </c>
      <c r="H210" s="131" t="s">
        <v>309</v>
      </c>
      <c r="I210" s="80" t="s">
        <v>308</v>
      </c>
      <c r="J210" s="131" t="s">
        <v>309</v>
      </c>
      <c r="K210" s="80" t="s">
        <v>308</v>
      </c>
      <c r="L210" s="131" t="s">
        <v>309</v>
      </c>
      <c r="M210" s="80" t="s">
        <v>308</v>
      </c>
      <c r="N210" s="82" t="s">
        <v>309</v>
      </c>
      <c r="O210" s="83" t="s">
        <v>310</v>
      </c>
      <c r="P210" s="84" t="s">
        <v>311</v>
      </c>
      <c r="Q210" s="80" t="s">
        <v>312</v>
      </c>
      <c r="R210" s="131" t="s">
        <v>313</v>
      </c>
      <c r="S210" s="85" t="s">
        <v>314</v>
      </c>
      <c r="T210" s="86" t="s">
        <v>315</v>
      </c>
      <c r="U210" s="468" t="s">
        <v>316</v>
      </c>
      <c r="V210" s="469"/>
      <c r="W210" s="470" t="s">
        <v>317</v>
      </c>
      <c r="X210" s="471"/>
      <c r="Y210" s="327"/>
      <c r="Z210" s="296"/>
      <c r="AA210" s="296"/>
      <c r="AB210" s="296"/>
      <c r="AC210" s="296"/>
      <c r="AD210" s="296"/>
    </row>
    <row r="211" spans="2:36" s="117" customFormat="1" ht="15">
      <c r="B211" s="102">
        <v>1</v>
      </c>
      <c r="C211" s="16" t="s">
        <v>8</v>
      </c>
      <c r="D211" s="17">
        <f t="shared" ref="D211:D216" si="192">SUM(AF211:AJ211)</f>
        <v>3</v>
      </c>
      <c r="E211" s="18">
        <f t="shared" ref="E211:E213" si="193">AA211</f>
        <v>0</v>
      </c>
      <c r="F211" s="19">
        <f t="shared" ref="F211:F213" si="194">AB211</f>
        <v>0</v>
      </c>
      <c r="G211" s="20">
        <f>AA214</f>
        <v>6</v>
      </c>
      <c r="H211" s="20">
        <f>AB214</f>
        <v>0</v>
      </c>
      <c r="I211" s="20">
        <f>AA217</f>
        <v>6</v>
      </c>
      <c r="J211" s="20">
        <f>AB217</f>
        <v>0</v>
      </c>
      <c r="K211" s="20">
        <f>AA220</f>
        <v>2</v>
      </c>
      <c r="L211" s="20">
        <f>AB220</f>
        <v>4</v>
      </c>
      <c r="M211" s="20">
        <f>AA223</f>
        <v>4</v>
      </c>
      <c r="N211" s="21">
        <f>AB223</f>
        <v>2</v>
      </c>
      <c r="O211" s="22">
        <f>E211+G211+I211-F211-H211-J211+K211-L211+M211-N211</f>
        <v>12</v>
      </c>
      <c r="P211" s="23"/>
      <c r="Q211" s="24">
        <f>Y211+Y214+Y217+Y220+Y223</f>
        <v>125</v>
      </c>
      <c r="R211" s="19">
        <f>Z211+Z214+Z217+Z220+Z223</f>
        <v>49</v>
      </c>
      <c r="S211" s="25">
        <f>Q211-R211</f>
        <v>76</v>
      </c>
      <c r="T211" s="26" t="s">
        <v>318</v>
      </c>
      <c r="U211" s="27" t="str">
        <f>C211</f>
        <v>ENKA SPOR KULÜBÜ</v>
      </c>
      <c r="V211" s="28" t="str">
        <f>C216</f>
        <v>BYE</v>
      </c>
      <c r="W211" s="29">
        <f>AC211</f>
        <v>0</v>
      </c>
      <c r="X211" s="19">
        <f>AD211</f>
        <v>0</v>
      </c>
      <c r="Y211" s="327"/>
      <c r="Z211" s="296"/>
      <c r="AA211" s="296"/>
      <c r="AB211" s="296"/>
      <c r="AC211" s="296"/>
      <c r="AD211" s="296"/>
      <c r="AF211" s="117">
        <f t="shared" ref="AF211:AF216" si="195">IF(E211&gt;F211,1,0)</f>
        <v>0</v>
      </c>
      <c r="AG211" s="117">
        <f t="shared" ref="AG211:AG216" si="196">IF(G211&gt;H211,1,0)</f>
        <v>1</v>
      </c>
      <c r="AH211" s="117">
        <f t="shared" ref="AH211:AH216" si="197">IF(I211&gt;J211,1,0)</f>
        <v>1</v>
      </c>
      <c r="AI211" s="117">
        <f t="shared" ref="AI211:AI216" si="198">IF(K211&gt;L211,1,0)</f>
        <v>0</v>
      </c>
      <c r="AJ211" s="117">
        <f t="shared" ref="AJ211:AJ216" si="199">IF(M211&gt;N211,1,0)</f>
        <v>1</v>
      </c>
    </row>
    <row r="212" spans="2:36" s="117" customFormat="1" ht="15">
      <c r="B212" s="102">
        <v>2</v>
      </c>
      <c r="C212" s="16" t="s">
        <v>19</v>
      </c>
      <c r="D212" s="17">
        <f t="shared" si="192"/>
        <v>2</v>
      </c>
      <c r="E212" s="18">
        <f t="shared" si="193"/>
        <v>4</v>
      </c>
      <c r="F212" s="19">
        <f t="shared" si="194"/>
        <v>2</v>
      </c>
      <c r="G212" s="20">
        <f>AA216</f>
        <v>0</v>
      </c>
      <c r="H212" s="20">
        <f>AB216</f>
        <v>6</v>
      </c>
      <c r="I212" s="20">
        <f>AB219</f>
        <v>0</v>
      </c>
      <c r="J212" s="20">
        <f>AA219</f>
        <v>0</v>
      </c>
      <c r="K212" s="20">
        <f>AB221</f>
        <v>6</v>
      </c>
      <c r="L212" s="20">
        <f>AA221</f>
        <v>0</v>
      </c>
      <c r="M212" s="20">
        <f>AB223</f>
        <v>2</v>
      </c>
      <c r="N212" s="21">
        <f>AA223</f>
        <v>4</v>
      </c>
      <c r="O212" s="22">
        <f t="shared" ref="O212:O216" si="200">E212+G212+I212-F212-H212-J212+K212-L212+M212-N212</f>
        <v>0</v>
      </c>
      <c r="P212" s="23"/>
      <c r="Q212" s="24">
        <f>Y212+Y216+Z219+Z221+Z223</f>
        <v>75</v>
      </c>
      <c r="R212" s="19">
        <f>Z212+Z216+Y219+Y221+Y223</f>
        <v>74</v>
      </c>
      <c r="S212" s="25">
        <f t="shared" ref="S212:S216" si="201">Q212-R212</f>
        <v>1</v>
      </c>
      <c r="T212" s="26" t="s">
        <v>319</v>
      </c>
      <c r="U212" s="27" t="str">
        <f>C212</f>
        <v>TAÇSPOR</v>
      </c>
      <c r="V212" s="28" t="str">
        <f>C215</f>
        <v>İSTANBUL TENİS EĞİTİM SPOR KULÜBÜ</v>
      </c>
      <c r="W212" s="29">
        <f t="shared" ref="W212:W225" si="202">AC212</f>
        <v>2</v>
      </c>
      <c r="X212" s="19">
        <f t="shared" ref="X212:X225" si="203">AD212</f>
        <v>1</v>
      </c>
      <c r="Y212" s="327">
        <v>24</v>
      </c>
      <c r="Z212" s="296">
        <v>14</v>
      </c>
      <c r="AA212" s="296">
        <v>4</v>
      </c>
      <c r="AB212" s="296">
        <v>2</v>
      </c>
      <c r="AC212" s="296">
        <v>2</v>
      </c>
      <c r="AD212" s="296">
        <v>1</v>
      </c>
      <c r="AF212" s="117">
        <f t="shared" si="195"/>
        <v>1</v>
      </c>
      <c r="AG212" s="117">
        <f t="shared" si="196"/>
        <v>0</v>
      </c>
      <c r="AH212" s="117">
        <f t="shared" si="197"/>
        <v>0</v>
      </c>
      <c r="AI212" s="117">
        <f t="shared" si="198"/>
        <v>1</v>
      </c>
      <c r="AJ212" s="117">
        <f t="shared" si="199"/>
        <v>0</v>
      </c>
    </row>
    <row r="213" spans="2:36" s="117" customFormat="1" ht="15">
      <c r="B213" s="102">
        <v>3</v>
      </c>
      <c r="C213" s="16" t="s">
        <v>394</v>
      </c>
      <c r="D213" s="17">
        <f t="shared" si="192"/>
        <v>4</v>
      </c>
      <c r="E213" s="18">
        <f t="shared" si="193"/>
        <v>6</v>
      </c>
      <c r="F213" s="19">
        <f t="shared" si="194"/>
        <v>0</v>
      </c>
      <c r="G213" s="20">
        <f>AB216</f>
        <v>6</v>
      </c>
      <c r="H213" s="20">
        <f>AA216</f>
        <v>0</v>
      </c>
      <c r="I213" s="20">
        <f>AB218</f>
        <v>6</v>
      </c>
      <c r="J213" s="20">
        <f>AA218</f>
        <v>0</v>
      </c>
      <c r="K213" s="20">
        <f>AB220</f>
        <v>4</v>
      </c>
      <c r="L213" s="20">
        <f>AA220</f>
        <v>2</v>
      </c>
      <c r="M213" s="20">
        <f>AA224</f>
        <v>0</v>
      </c>
      <c r="N213" s="21">
        <f>AB224</f>
        <v>0</v>
      </c>
      <c r="O213" s="22">
        <f t="shared" si="200"/>
        <v>20</v>
      </c>
      <c r="P213" s="23"/>
      <c r="Q213" s="24">
        <f>Y213+Z216+Z218+Z220+Y224</f>
        <v>138</v>
      </c>
      <c r="R213" s="19">
        <f>Z213+Y216+Y218+Y220+Z224</f>
        <v>32</v>
      </c>
      <c r="S213" s="25">
        <f t="shared" si="201"/>
        <v>106</v>
      </c>
      <c r="T213" s="26" t="s">
        <v>320</v>
      </c>
      <c r="U213" s="27" t="str">
        <f>C213</f>
        <v>İSTANBUL AVCILIK VE ATICILIK S.K.</v>
      </c>
      <c r="V213" s="28" t="str">
        <f>C214</f>
        <v>PERFORMANS TENİS AKADEMİSİ</v>
      </c>
      <c r="W213" s="29">
        <f t="shared" si="202"/>
        <v>3</v>
      </c>
      <c r="X213" s="19">
        <f t="shared" si="203"/>
        <v>0</v>
      </c>
      <c r="Y213" s="327">
        <v>36</v>
      </c>
      <c r="Z213" s="296">
        <v>0</v>
      </c>
      <c r="AA213" s="296">
        <v>6</v>
      </c>
      <c r="AB213" s="296">
        <v>0</v>
      </c>
      <c r="AC213" s="296">
        <v>3</v>
      </c>
      <c r="AD213" s="296">
        <v>0</v>
      </c>
      <c r="AF213" s="117">
        <f t="shared" si="195"/>
        <v>1</v>
      </c>
      <c r="AG213" s="117">
        <f t="shared" si="196"/>
        <v>1</v>
      </c>
      <c r="AH213" s="117">
        <f t="shared" si="197"/>
        <v>1</v>
      </c>
      <c r="AI213" s="117">
        <f t="shared" si="198"/>
        <v>1</v>
      </c>
      <c r="AJ213" s="117">
        <f t="shared" si="199"/>
        <v>0</v>
      </c>
    </row>
    <row r="214" spans="2:36" s="117" customFormat="1" ht="15">
      <c r="B214" s="102">
        <v>4</v>
      </c>
      <c r="C214" s="16" t="s">
        <v>75</v>
      </c>
      <c r="D214" s="17">
        <f t="shared" si="192"/>
        <v>0</v>
      </c>
      <c r="E214" s="18">
        <f>AB213</f>
        <v>0</v>
      </c>
      <c r="F214" s="19">
        <f>AA213</f>
        <v>6</v>
      </c>
      <c r="G214" s="20">
        <f>AB215</f>
        <v>0</v>
      </c>
      <c r="H214" s="20">
        <f>AA215</f>
        <v>0</v>
      </c>
      <c r="I214" s="20">
        <f>AB217</f>
        <v>0</v>
      </c>
      <c r="J214" s="20">
        <f>AA217</f>
        <v>6</v>
      </c>
      <c r="K214" s="20">
        <f>AA221</f>
        <v>0</v>
      </c>
      <c r="L214" s="20">
        <f>AB221</f>
        <v>6</v>
      </c>
      <c r="M214" s="20">
        <f>AA225</f>
        <v>0</v>
      </c>
      <c r="N214" s="21">
        <f>AB225</f>
        <v>6</v>
      </c>
      <c r="O214" s="22">
        <f t="shared" si="200"/>
        <v>-24</v>
      </c>
      <c r="P214" s="23"/>
      <c r="Q214" s="24">
        <f>Z213+Z215+Z217+Y221+Y225</f>
        <v>0</v>
      </c>
      <c r="R214" s="19">
        <f>Y213+Y215+Y217+Z221+Z225</f>
        <v>144</v>
      </c>
      <c r="S214" s="25">
        <f t="shared" si="201"/>
        <v>-144</v>
      </c>
      <c r="T214" s="30" t="s">
        <v>321</v>
      </c>
      <c r="U214" s="31" t="str">
        <f>C211</f>
        <v>ENKA SPOR KULÜBÜ</v>
      </c>
      <c r="V214" s="28" t="str">
        <f>C215</f>
        <v>İSTANBUL TENİS EĞİTİM SPOR KULÜBÜ</v>
      </c>
      <c r="W214" s="29">
        <f t="shared" si="202"/>
        <v>3</v>
      </c>
      <c r="X214" s="19">
        <f t="shared" si="203"/>
        <v>0</v>
      </c>
      <c r="Y214" s="327">
        <v>36</v>
      </c>
      <c r="Z214" s="296">
        <v>4</v>
      </c>
      <c r="AA214" s="296">
        <v>6</v>
      </c>
      <c r="AB214" s="296">
        <v>0</v>
      </c>
      <c r="AC214" s="296">
        <v>3</v>
      </c>
      <c r="AD214" s="296">
        <v>0</v>
      </c>
      <c r="AF214" s="117">
        <f t="shared" si="195"/>
        <v>0</v>
      </c>
      <c r="AG214" s="117">
        <f t="shared" si="196"/>
        <v>0</v>
      </c>
      <c r="AH214" s="117">
        <f t="shared" si="197"/>
        <v>0</v>
      </c>
      <c r="AI214" s="117">
        <f t="shared" si="198"/>
        <v>0</v>
      </c>
      <c r="AJ214" s="117">
        <f t="shared" si="199"/>
        <v>0</v>
      </c>
    </row>
    <row r="215" spans="2:36" s="117" customFormat="1" ht="15">
      <c r="B215" s="102">
        <v>5</v>
      </c>
      <c r="C215" s="16" t="s">
        <v>13</v>
      </c>
      <c r="D215" s="17">
        <f t="shared" si="192"/>
        <v>1</v>
      </c>
      <c r="E215" s="18">
        <f>AB212</f>
        <v>2</v>
      </c>
      <c r="F215" s="19">
        <f>AA212</f>
        <v>4</v>
      </c>
      <c r="G215" s="20">
        <f>AB214</f>
        <v>0</v>
      </c>
      <c r="H215" s="20">
        <f>AA214</f>
        <v>6</v>
      </c>
      <c r="I215" s="20">
        <f>AA218</f>
        <v>0</v>
      </c>
      <c r="J215" s="20">
        <f>AB218</f>
        <v>6</v>
      </c>
      <c r="K215" s="20">
        <f>AA222</f>
        <v>0</v>
      </c>
      <c r="L215" s="20">
        <f>AB222</f>
        <v>0</v>
      </c>
      <c r="M215" s="20">
        <f>AB225</f>
        <v>6</v>
      </c>
      <c r="N215" s="21">
        <f>AA225</f>
        <v>0</v>
      </c>
      <c r="O215" s="22">
        <f t="shared" si="200"/>
        <v>-8</v>
      </c>
      <c r="P215" s="32"/>
      <c r="Q215" s="24">
        <f>Z212+Z214+Y218+Y222+Z225</f>
        <v>57</v>
      </c>
      <c r="R215" s="19">
        <f>Y212+Y214+Z218+Z222+Y225</f>
        <v>96</v>
      </c>
      <c r="S215" s="25">
        <f t="shared" si="201"/>
        <v>-39</v>
      </c>
      <c r="T215" s="30" t="s">
        <v>322</v>
      </c>
      <c r="U215" s="27" t="str">
        <f>C216</f>
        <v>BYE</v>
      </c>
      <c r="V215" s="28" t="str">
        <f>C214</f>
        <v>PERFORMANS TENİS AKADEMİSİ</v>
      </c>
      <c r="W215" s="29">
        <f t="shared" si="202"/>
        <v>0</v>
      </c>
      <c r="X215" s="19">
        <f t="shared" si="203"/>
        <v>0</v>
      </c>
      <c r="Y215" s="327"/>
      <c r="Z215" s="296"/>
      <c r="AA215" s="296"/>
      <c r="AB215" s="296"/>
      <c r="AC215" s="296"/>
      <c r="AD215" s="296"/>
      <c r="AF215" s="117">
        <f t="shared" si="195"/>
        <v>0</v>
      </c>
      <c r="AG215" s="117">
        <f t="shared" si="196"/>
        <v>0</v>
      </c>
      <c r="AH215" s="117">
        <f t="shared" si="197"/>
        <v>0</v>
      </c>
      <c r="AI215" s="117">
        <f t="shared" si="198"/>
        <v>0</v>
      </c>
      <c r="AJ215" s="117">
        <f t="shared" si="199"/>
        <v>1</v>
      </c>
    </row>
    <row r="216" spans="2:36" s="117" customFormat="1" ht="15">
      <c r="B216" s="102">
        <v>6</v>
      </c>
      <c r="C216" s="16" t="s">
        <v>336</v>
      </c>
      <c r="D216" s="17">
        <f t="shared" si="192"/>
        <v>0</v>
      </c>
      <c r="E216" s="33">
        <f>AB211</f>
        <v>0</v>
      </c>
      <c r="F216" s="34">
        <f>AA211</f>
        <v>0</v>
      </c>
      <c r="G216" s="35">
        <f>AA215</f>
        <v>0</v>
      </c>
      <c r="H216" s="35">
        <f>AB215</f>
        <v>0</v>
      </c>
      <c r="I216" s="35">
        <f>AA219</f>
        <v>0</v>
      </c>
      <c r="J216" s="35">
        <f>AB219</f>
        <v>0</v>
      </c>
      <c r="K216" s="35">
        <f>AB222</f>
        <v>0</v>
      </c>
      <c r="L216" s="35">
        <f>AA222</f>
        <v>0</v>
      </c>
      <c r="M216" s="35">
        <f>AB224</f>
        <v>0</v>
      </c>
      <c r="N216" s="36">
        <f>AA224</f>
        <v>0</v>
      </c>
      <c r="O216" s="22">
        <f t="shared" si="200"/>
        <v>0</v>
      </c>
      <c r="P216" s="32"/>
      <c r="Q216" s="37">
        <f>Z211+Y215+Y219+Z222+Z224</f>
        <v>0</v>
      </c>
      <c r="R216" s="34">
        <f>Y211+Z215+Z219+Y222+Y224</f>
        <v>0</v>
      </c>
      <c r="S216" s="25">
        <f t="shared" si="201"/>
        <v>0</v>
      </c>
      <c r="T216" s="38" t="s">
        <v>323</v>
      </c>
      <c r="U216" s="39" t="str">
        <f>C212</f>
        <v>TAÇSPOR</v>
      </c>
      <c r="V216" s="28" t="str">
        <f>C213</f>
        <v>İSTANBUL AVCILIK VE ATICILIK S.K.</v>
      </c>
      <c r="W216" s="29">
        <f t="shared" si="202"/>
        <v>0</v>
      </c>
      <c r="X216" s="19">
        <f t="shared" si="203"/>
        <v>3</v>
      </c>
      <c r="Y216" s="327">
        <v>0</v>
      </c>
      <c r="Z216" s="296">
        <v>36</v>
      </c>
      <c r="AA216" s="296">
        <v>0</v>
      </c>
      <c r="AB216" s="296">
        <v>6</v>
      </c>
      <c r="AC216" s="296">
        <v>0</v>
      </c>
      <c r="AD216" s="296">
        <v>3</v>
      </c>
      <c r="AF216" s="117">
        <f t="shared" si="195"/>
        <v>0</v>
      </c>
      <c r="AG216" s="117">
        <f t="shared" si="196"/>
        <v>0</v>
      </c>
      <c r="AH216" s="117">
        <f t="shared" si="197"/>
        <v>0</v>
      </c>
      <c r="AI216" s="117">
        <f t="shared" si="198"/>
        <v>0</v>
      </c>
      <c r="AJ216" s="117">
        <f t="shared" si="199"/>
        <v>0</v>
      </c>
    </row>
    <row r="217" spans="2:36" s="117" customFormat="1" ht="15">
      <c r="B217" s="103"/>
      <c r="C217" s="40"/>
      <c r="D217" s="41"/>
      <c r="E217" s="18"/>
      <c r="F217" s="42"/>
      <c r="G217" s="20"/>
      <c r="H217" s="20"/>
      <c r="I217" s="20"/>
      <c r="J217" s="20"/>
      <c r="K217" s="20"/>
      <c r="L217" s="20"/>
      <c r="M217" s="20"/>
      <c r="N217" s="21"/>
      <c r="O217" s="22"/>
      <c r="P217" s="43"/>
      <c r="Q217" s="44"/>
      <c r="R217" s="42"/>
      <c r="S217" s="45"/>
      <c r="T217" s="46" t="s">
        <v>324</v>
      </c>
      <c r="U217" s="47" t="str">
        <f>C211</f>
        <v>ENKA SPOR KULÜBÜ</v>
      </c>
      <c r="V217" s="48" t="str">
        <f>C214</f>
        <v>PERFORMANS TENİS AKADEMİSİ</v>
      </c>
      <c r="W217" s="29">
        <f t="shared" si="202"/>
        <v>3</v>
      </c>
      <c r="X217" s="19">
        <f t="shared" si="203"/>
        <v>0</v>
      </c>
      <c r="Y217" s="327">
        <v>36</v>
      </c>
      <c r="Z217" s="296">
        <v>0</v>
      </c>
      <c r="AA217" s="296">
        <v>6</v>
      </c>
      <c r="AB217" s="296">
        <v>0</v>
      </c>
      <c r="AC217" s="296">
        <v>3</v>
      </c>
      <c r="AD217" s="296">
        <v>0</v>
      </c>
    </row>
    <row r="218" spans="2:36" s="117" customFormat="1" ht="15">
      <c r="B218" s="102"/>
      <c r="C218" s="16"/>
      <c r="D218" s="17"/>
      <c r="E218" s="18"/>
      <c r="F218" s="19"/>
      <c r="G218" s="20"/>
      <c r="H218" s="20"/>
      <c r="I218" s="20"/>
      <c r="J218" s="20"/>
      <c r="K218" s="20"/>
      <c r="L218" s="20"/>
      <c r="M218" s="20"/>
      <c r="N218" s="21"/>
      <c r="O218" s="22"/>
      <c r="P218" s="23"/>
      <c r="Q218" s="24"/>
      <c r="R218" s="19"/>
      <c r="S218" s="25"/>
      <c r="T218" s="46" t="s">
        <v>325</v>
      </c>
      <c r="U218" s="27" t="str">
        <f>C215</f>
        <v>İSTANBUL TENİS EĞİTİM SPOR KULÜBÜ</v>
      </c>
      <c r="V218" s="28" t="str">
        <f>C213</f>
        <v>İSTANBUL AVCILIK VE ATICILIK S.K.</v>
      </c>
      <c r="W218" s="29">
        <f t="shared" si="202"/>
        <v>0</v>
      </c>
      <c r="X218" s="19">
        <f t="shared" si="203"/>
        <v>3</v>
      </c>
      <c r="Y218" s="327">
        <v>3</v>
      </c>
      <c r="Z218" s="296">
        <v>36</v>
      </c>
      <c r="AA218" s="296">
        <v>0</v>
      </c>
      <c r="AB218" s="296">
        <v>6</v>
      </c>
      <c r="AC218" s="296">
        <v>0</v>
      </c>
      <c r="AD218" s="296">
        <v>3</v>
      </c>
    </row>
    <row r="219" spans="2:36" s="117" customFormat="1" ht="15">
      <c r="B219" s="102"/>
      <c r="C219" s="16"/>
      <c r="D219" s="17"/>
      <c r="E219" s="18"/>
      <c r="F219" s="19"/>
      <c r="G219" s="20"/>
      <c r="H219" s="20"/>
      <c r="I219" s="20"/>
      <c r="J219" s="20"/>
      <c r="K219" s="20"/>
      <c r="L219" s="20"/>
      <c r="M219" s="20"/>
      <c r="N219" s="21"/>
      <c r="O219" s="22"/>
      <c r="P219" s="32"/>
      <c r="Q219" s="24"/>
      <c r="R219" s="19"/>
      <c r="S219" s="25"/>
      <c r="T219" s="46" t="s">
        <v>326</v>
      </c>
      <c r="U219" s="27" t="str">
        <f>C216</f>
        <v>BYE</v>
      </c>
      <c r="V219" s="28" t="str">
        <f>C212</f>
        <v>TAÇSPOR</v>
      </c>
      <c r="W219" s="29">
        <f t="shared" si="202"/>
        <v>0</v>
      </c>
      <c r="X219" s="19">
        <f t="shared" si="203"/>
        <v>0</v>
      </c>
      <c r="Y219" s="327"/>
      <c r="Z219" s="296"/>
      <c r="AA219" s="296"/>
      <c r="AB219" s="296"/>
      <c r="AC219" s="296"/>
      <c r="AD219" s="296"/>
    </row>
    <row r="220" spans="2:36" s="117" customFormat="1" ht="15">
      <c r="B220" s="102"/>
      <c r="C220" s="16"/>
      <c r="D220" s="17"/>
      <c r="E220" s="18"/>
      <c r="F220" s="19"/>
      <c r="G220" s="20"/>
      <c r="H220" s="20"/>
      <c r="I220" s="20"/>
      <c r="J220" s="20"/>
      <c r="K220" s="20"/>
      <c r="L220" s="20"/>
      <c r="M220" s="20"/>
      <c r="N220" s="21"/>
      <c r="O220" s="22"/>
      <c r="P220" s="32"/>
      <c r="Q220" s="24"/>
      <c r="R220" s="19"/>
      <c r="S220" s="25"/>
      <c r="T220" s="49" t="s">
        <v>327</v>
      </c>
      <c r="U220" s="27" t="str">
        <f>C211</f>
        <v>ENKA SPOR KULÜBÜ</v>
      </c>
      <c r="V220" s="28" t="str">
        <f>C213</f>
        <v>İSTANBUL AVCILIK VE ATICILIK S.K.</v>
      </c>
      <c r="W220" s="29">
        <f t="shared" si="202"/>
        <v>1</v>
      </c>
      <c r="X220" s="19">
        <f t="shared" si="203"/>
        <v>2</v>
      </c>
      <c r="Y220" s="327">
        <v>29</v>
      </c>
      <c r="Z220" s="296">
        <v>30</v>
      </c>
      <c r="AA220" s="296">
        <v>2</v>
      </c>
      <c r="AB220" s="296">
        <v>4</v>
      </c>
      <c r="AC220" s="296">
        <v>1</v>
      </c>
      <c r="AD220" s="296">
        <v>2</v>
      </c>
    </row>
    <row r="221" spans="2:36" s="117" customFormat="1" ht="15">
      <c r="B221" s="103"/>
      <c r="C221" s="40"/>
      <c r="D221" s="41"/>
      <c r="E221" s="50"/>
      <c r="F221" s="51"/>
      <c r="G221" s="52"/>
      <c r="H221" s="52"/>
      <c r="I221" s="52"/>
      <c r="J221" s="52"/>
      <c r="K221" s="52"/>
      <c r="L221" s="52"/>
      <c r="M221" s="52"/>
      <c r="N221" s="53"/>
      <c r="O221" s="54"/>
      <c r="P221" s="43"/>
      <c r="Q221" s="55"/>
      <c r="R221" s="51"/>
      <c r="S221" s="45"/>
      <c r="T221" s="56" t="s">
        <v>328</v>
      </c>
      <c r="U221" s="57" t="str">
        <f>C214</f>
        <v>PERFORMANS TENİS AKADEMİSİ</v>
      </c>
      <c r="V221" s="48" t="str">
        <f>C212</f>
        <v>TAÇSPOR</v>
      </c>
      <c r="W221" s="29">
        <f t="shared" si="202"/>
        <v>0</v>
      </c>
      <c r="X221" s="19">
        <f t="shared" si="203"/>
        <v>3</v>
      </c>
      <c r="Y221" s="327">
        <v>0</v>
      </c>
      <c r="Z221" s="296">
        <v>36</v>
      </c>
      <c r="AA221" s="296">
        <v>0</v>
      </c>
      <c r="AB221" s="296">
        <v>6</v>
      </c>
      <c r="AC221" s="296">
        <v>0</v>
      </c>
      <c r="AD221" s="296">
        <v>3</v>
      </c>
    </row>
    <row r="222" spans="2:36" s="117" customFormat="1" ht="15">
      <c r="B222" s="102"/>
      <c r="C222" s="16"/>
      <c r="D222" s="17"/>
      <c r="E222" s="18"/>
      <c r="F222" s="19"/>
      <c r="G222" s="20"/>
      <c r="H222" s="20"/>
      <c r="I222" s="20"/>
      <c r="J222" s="20"/>
      <c r="K222" s="20"/>
      <c r="L222" s="20"/>
      <c r="M222" s="20"/>
      <c r="N222" s="21"/>
      <c r="O222" s="22"/>
      <c r="P222" s="23"/>
      <c r="Q222" s="24"/>
      <c r="R222" s="19"/>
      <c r="S222" s="25"/>
      <c r="T222" s="49" t="s">
        <v>329</v>
      </c>
      <c r="U222" s="27" t="str">
        <f>C215</f>
        <v>İSTANBUL TENİS EĞİTİM SPOR KULÜBÜ</v>
      </c>
      <c r="V222" s="28" t="str">
        <f>C216</f>
        <v>BYE</v>
      </c>
      <c r="W222" s="29">
        <f t="shared" si="202"/>
        <v>0</v>
      </c>
      <c r="X222" s="19">
        <f t="shared" si="203"/>
        <v>0</v>
      </c>
      <c r="Y222" s="327"/>
      <c r="Z222" s="296"/>
      <c r="AA222" s="296"/>
      <c r="AB222" s="296"/>
      <c r="AC222" s="296"/>
      <c r="AD222" s="296"/>
    </row>
    <row r="223" spans="2:36" s="117" customFormat="1" ht="15">
      <c r="B223" s="102"/>
      <c r="C223" s="16"/>
      <c r="D223" s="17"/>
      <c r="E223" s="18"/>
      <c r="F223" s="19"/>
      <c r="G223" s="20"/>
      <c r="H223" s="20"/>
      <c r="I223" s="20"/>
      <c r="J223" s="20"/>
      <c r="K223" s="20"/>
      <c r="L223" s="20"/>
      <c r="M223" s="20"/>
      <c r="N223" s="21"/>
      <c r="O223" s="22"/>
      <c r="P223" s="32"/>
      <c r="Q223" s="24"/>
      <c r="R223" s="19"/>
      <c r="S223" s="25"/>
      <c r="T223" s="58" t="s">
        <v>330</v>
      </c>
      <c r="U223" s="27" t="str">
        <f>C211</f>
        <v>ENKA SPOR KULÜBÜ</v>
      </c>
      <c r="V223" s="28" t="str">
        <f>C212</f>
        <v>TAÇSPOR</v>
      </c>
      <c r="W223" s="29">
        <f t="shared" si="202"/>
        <v>2</v>
      </c>
      <c r="X223" s="19">
        <f t="shared" si="203"/>
        <v>1</v>
      </c>
      <c r="Y223" s="327">
        <v>24</v>
      </c>
      <c r="Z223" s="296">
        <v>15</v>
      </c>
      <c r="AA223" s="296">
        <v>4</v>
      </c>
      <c r="AB223" s="296">
        <v>2</v>
      </c>
      <c r="AC223" s="296">
        <v>2</v>
      </c>
      <c r="AD223" s="296">
        <v>1</v>
      </c>
    </row>
    <row r="224" spans="2:36" s="117" customFormat="1" ht="15.75" thickBot="1">
      <c r="B224" s="104"/>
      <c r="C224" s="16"/>
      <c r="D224" s="17"/>
      <c r="E224" s="18"/>
      <c r="F224" s="19"/>
      <c r="G224" s="20"/>
      <c r="H224" s="20"/>
      <c r="I224" s="20"/>
      <c r="J224" s="20"/>
      <c r="K224" s="20"/>
      <c r="L224" s="20"/>
      <c r="M224" s="20"/>
      <c r="N224" s="21"/>
      <c r="O224" s="22"/>
      <c r="P224" s="32"/>
      <c r="Q224" s="24"/>
      <c r="R224" s="19"/>
      <c r="S224" s="25"/>
      <c r="T224" s="58" t="s">
        <v>331</v>
      </c>
      <c r="U224" s="27" t="str">
        <f>C213</f>
        <v>İSTANBUL AVCILIK VE ATICILIK S.K.</v>
      </c>
      <c r="V224" s="28" t="str">
        <f>C216</f>
        <v>BYE</v>
      </c>
      <c r="W224" s="29">
        <f t="shared" si="202"/>
        <v>0</v>
      </c>
      <c r="X224" s="19">
        <f t="shared" si="203"/>
        <v>0</v>
      </c>
      <c r="Y224" s="327"/>
      <c r="Z224" s="296"/>
      <c r="AA224" s="296"/>
      <c r="AB224" s="296"/>
      <c r="AC224" s="296"/>
      <c r="AD224" s="296"/>
    </row>
    <row r="225" spans="2:36" s="117" customFormat="1" ht="15.75" thickBot="1">
      <c r="B225" s="106"/>
      <c r="C225" s="87"/>
      <c r="D225" s="88"/>
      <c r="E225" s="89"/>
      <c r="F225" s="90"/>
      <c r="G225" s="91"/>
      <c r="H225" s="91"/>
      <c r="I225" s="91"/>
      <c r="J225" s="91"/>
      <c r="K225" s="91"/>
      <c r="L225" s="91"/>
      <c r="M225" s="91"/>
      <c r="N225" s="92"/>
      <c r="O225" s="93"/>
      <c r="P225" s="94"/>
      <c r="Q225" s="95"/>
      <c r="R225" s="90"/>
      <c r="S225" s="96"/>
      <c r="T225" s="97" t="s">
        <v>332</v>
      </c>
      <c r="U225" s="98" t="str">
        <f>C214</f>
        <v>PERFORMANS TENİS AKADEMİSİ</v>
      </c>
      <c r="V225" s="99" t="str">
        <f>C215</f>
        <v>İSTANBUL TENİS EĞİTİM SPOR KULÜBÜ</v>
      </c>
      <c r="W225" s="100">
        <f t="shared" si="202"/>
        <v>0</v>
      </c>
      <c r="X225" s="101">
        <f t="shared" si="203"/>
        <v>3</v>
      </c>
      <c r="Y225" s="327">
        <v>0</v>
      </c>
      <c r="Z225" s="296">
        <v>36</v>
      </c>
      <c r="AA225" s="296">
        <v>0</v>
      </c>
      <c r="AB225" s="296">
        <v>6</v>
      </c>
      <c r="AC225" s="296">
        <v>0</v>
      </c>
      <c r="AD225" s="296">
        <v>3</v>
      </c>
    </row>
    <row r="226" spans="2:36" s="117" customFormat="1" ht="15" thickBot="1">
      <c r="B226" s="105"/>
      <c r="C226" s="61"/>
      <c r="D226" s="15"/>
      <c r="E226" s="15">
        <f>SUM(E211:E216)</f>
        <v>12</v>
      </c>
      <c r="F226" s="15"/>
      <c r="G226" s="15"/>
      <c r="H226" s="15">
        <f>F223+F222+F221+F220+H223+H222+H221+H220+J223+J222+J221+J220</f>
        <v>0</v>
      </c>
      <c r="I226" s="15"/>
      <c r="J226" s="15"/>
      <c r="K226" s="15"/>
      <c r="L226" s="15"/>
      <c r="M226" s="15"/>
      <c r="N226" s="15"/>
      <c r="O226" s="15">
        <f>O220+O221+O222+O223</f>
        <v>0</v>
      </c>
      <c r="P226" s="15"/>
      <c r="Q226" s="15">
        <f>Q220+Q221+Q222+Q223</f>
        <v>0</v>
      </c>
      <c r="R226" s="15">
        <f>R220+R221+R222+R223</f>
        <v>0</v>
      </c>
      <c r="S226" s="15">
        <f>S223+S222+S221+S220</f>
        <v>0</v>
      </c>
      <c r="T226" s="15"/>
      <c r="U226" s="15"/>
      <c r="V226" s="15"/>
      <c r="W226" s="15"/>
      <c r="X226" s="15"/>
      <c r="Y226" s="296"/>
      <c r="Z226" s="296"/>
      <c r="AA226" s="296"/>
      <c r="AB226" s="296"/>
      <c r="AC226" s="296"/>
      <c r="AD226" s="296"/>
    </row>
    <row r="227" spans="2:36" ht="66" customHeight="1" thickTop="1">
      <c r="B227" s="185" t="s">
        <v>45</v>
      </c>
      <c r="C227" s="8" t="s">
        <v>990</v>
      </c>
      <c r="D227" s="9" t="s">
        <v>307</v>
      </c>
      <c r="E227" s="10" t="s">
        <v>308</v>
      </c>
      <c r="F227" s="11" t="s">
        <v>309</v>
      </c>
      <c r="G227" s="10" t="s">
        <v>308</v>
      </c>
      <c r="H227" s="11" t="s">
        <v>309</v>
      </c>
      <c r="I227" s="10" t="s">
        <v>308</v>
      </c>
      <c r="J227" s="11" t="s">
        <v>309</v>
      </c>
      <c r="K227" s="10" t="s">
        <v>308</v>
      </c>
      <c r="L227" s="11" t="s">
        <v>309</v>
      </c>
      <c r="M227" s="10" t="s">
        <v>308</v>
      </c>
      <c r="N227" s="11" t="s">
        <v>309</v>
      </c>
      <c r="O227" s="62" t="s">
        <v>310</v>
      </c>
      <c r="P227" s="12" t="s">
        <v>311</v>
      </c>
      <c r="Q227" s="10" t="s">
        <v>312</v>
      </c>
      <c r="R227" s="11" t="s">
        <v>313</v>
      </c>
      <c r="S227" s="13" t="s">
        <v>314</v>
      </c>
      <c r="T227" s="14" t="s">
        <v>315</v>
      </c>
      <c r="U227" s="464" t="s">
        <v>316</v>
      </c>
      <c r="V227" s="465"/>
      <c r="W227" s="466" t="s">
        <v>317</v>
      </c>
      <c r="X227" s="467"/>
      <c r="Y227" s="325" t="s">
        <v>333</v>
      </c>
      <c r="Z227" s="326" t="s">
        <v>333</v>
      </c>
      <c r="AA227" s="326" t="s">
        <v>334</v>
      </c>
      <c r="AB227" s="326" t="s">
        <v>334</v>
      </c>
    </row>
    <row r="228" spans="2:36" ht="12.75" customHeight="1">
      <c r="B228" s="102">
        <v>1</v>
      </c>
      <c r="C228" s="16" t="s">
        <v>395</v>
      </c>
      <c r="D228" s="17">
        <f>SUM(AF228:AJ228)</f>
        <v>2</v>
      </c>
      <c r="E228" s="18">
        <f>AA228</f>
        <v>6</v>
      </c>
      <c r="F228" s="19">
        <f>AB228</f>
        <v>0</v>
      </c>
      <c r="G228" s="20">
        <f>AA230</f>
        <v>6</v>
      </c>
      <c r="H228" s="20">
        <f>AB230</f>
        <v>1</v>
      </c>
      <c r="I228" s="20">
        <f>AA232</f>
        <v>3</v>
      </c>
      <c r="J228" s="20">
        <f>AB232</f>
        <v>4</v>
      </c>
      <c r="K228" s="20"/>
      <c r="L228" s="20"/>
      <c r="M228" s="20"/>
      <c r="N228" s="20"/>
      <c r="O228" s="22">
        <f>E228+G228+I228-F228-H228-J228</f>
        <v>10</v>
      </c>
      <c r="P228" s="23"/>
      <c r="Q228" s="24">
        <f>Y228+Y230+Y232</f>
        <v>98</v>
      </c>
      <c r="R228" s="19">
        <f>Z228+Z230+Z232</f>
        <v>39</v>
      </c>
      <c r="S228" s="25">
        <f>Q228-R228</f>
        <v>59</v>
      </c>
      <c r="T228" s="63" t="s">
        <v>324</v>
      </c>
      <c r="U228" s="64" t="str">
        <f>C228</f>
        <v>TED TENİS ESKRİM DAĞCILIK SPOR K.</v>
      </c>
      <c r="V228" s="65" t="str">
        <f>C231</f>
        <v>ATAŞEHİR TENİS SPOR KULÜBÜ</v>
      </c>
      <c r="W228" s="29">
        <f>AC228</f>
        <v>3</v>
      </c>
      <c r="X228" s="21">
        <f>AD228</f>
        <v>0</v>
      </c>
      <c r="Y228" s="327">
        <v>36</v>
      </c>
      <c r="Z228" s="296">
        <v>0</v>
      </c>
      <c r="AA228" s="296">
        <v>6</v>
      </c>
      <c r="AB228" s="296">
        <v>0</v>
      </c>
      <c r="AC228" s="296">
        <v>3</v>
      </c>
      <c r="AD228" s="296">
        <v>0</v>
      </c>
      <c r="AF228" s="117">
        <f>IF(E228&gt;F228,1,0)</f>
        <v>1</v>
      </c>
      <c r="AG228" s="117">
        <f>IF(G228&gt;H228,1,0)</f>
        <v>1</v>
      </c>
      <c r="AH228" s="117">
        <f>IF(I228&gt;J228,1,0)</f>
        <v>0</v>
      </c>
      <c r="AI228" s="117">
        <f>IF(K228&gt;L228,1,0)</f>
        <v>0</v>
      </c>
      <c r="AJ228" s="117">
        <f>IF(M228&gt;N228,1,0)</f>
        <v>0</v>
      </c>
    </row>
    <row r="229" spans="2:36" ht="15">
      <c r="B229" s="102">
        <v>2</v>
      </c>
      <c r="C229" s="16" t="s">
        <v>5</v>
      </c>
      <c r="D229" s="17">
        <f t="shared" ref="D229:D231" si="204">SUM(AF229:AJ229)</f>
        <v>3</v>
      </c>
      <c r="E229" s="18">
        <f>AA229</f>
        <v>4</v>
      </c>
      <c r="F229" s="19">
        <f>AB229</f>
        <v>2</v>
      </c>
      <c r="G229" s="20">
        <f>AA231</f>
        <v>6</v>
      </c>
      <c r="H229" s="20">
        <f>AB231</f>
        <v>0</v>
      </c>
      <c r="I229" s="20">
        <f>AB232</f>
        <v>4</v>
      </c>
      <c r="J229" s="20">
        <f>AA232</f>
        <v>3</v>
      </c>
      <c r="K229" s="20"/>
      <c r="L229" s="20"/>
      <c r="M229" s="20"/>
      <c r="N229" s="20"/>
      <c r="O229" s="22">
        <f t="shared" ref="O229:O231" si="205">E229+G229+I229-F229-H229-J229</f>
        <v>9</v>
      </c>
      <c r="P229" s="23"/>
      <c r="Q229" s="24">
        <f>Y229+Y231+Z232</f>
        <v>92</v>
      </c>
      <c r="R229" s="19">
        <f>Z229+Z231+Y232</f>
        <v>56</v>
      </c>
      <c r="S229" s="25">
        <f t="shared" ref="S229:S231" si="206">Q229-R229</f>
        <v>36</v>
      </c>
      <c r="T229" s="63" t="s">
        <v>323</v>
      </c>
      <c r="U229" s="64" t="str">
        <f>C229</f>
        <v>AVRUPA YAKASI TENİS KULÜBÜ</v>
      </c>
      <c r="V229" s="65" t="str">
        <f>C230</f>
        <v>BÜLENT DURAN TENİS SPOR K.</v>
      </c>
      <c r="W229" s="29">
        <f t="shared" ref="W229:X233" si="207">AC229</f>
        <v>2</v>
      </c>
      <c r="X229" s="21">
        <f t="shared" si="207"/>
        <v>1</v>
      </c>
      <c r="Y229" s="327">
        <v>33</v>
      </c>
      <c r="Z229" s="296">
        <v>28</v>
      </c>
      <c r="AA229" s="296">
        <v>4</v>
      </c>
      <c r="AB229" s="296">
        <v>2</v>
      </c>
      <c r="AC229" s="296">
        <v>2</v>
      </c>
      <c r="AD229" s="296">
        <v>1</v>
      </c>
      <c r="AF229" s="117">
        <f t="shared" ref="AF229:AF231" si="208">IF(E229&gt;F229,1,0)</f>
        <v>1</v>
      </c>
      <c r="AG229" s="117">
        <f t="shared" ref="AG229:AG231" si="209">IF(G229&gt;H229,1,0)</f>
        <v>1</v>
      </c>
      <c r="AH229" s="117">
        <f t="shared" ref="AH229:AH231" si="210">IF(I229&gt;J229,1,0)</f>
        <v>1</v>
      </c>
      <c r="AI229" s="117">
        <f t="shared" ref="AI229:AI231" si="211">IF(K229&gt;L229,1,0)</f>
        <v>0</v>
      </c>
      <c r="AJ229" s="117">
        <f t="shared" ref="AJ229:AJ231" si="212">IF(M229&gt;N229,1,0)</f>
        <v>0</v>
      </c>
    </row>
    <row r="230" spans="2:36" ht="15">
      <c r="B230" s="102">
        <v>3</v>
      </c>
      <c r="C230" s="16" t="s">
        <v>133</v>
      </c>
      <c r="D230" s="17">
        <f t="shared" si="204"/>
        <v>1</v>
      </c>
      <c r="E230" s="18">
        <f>AB229</f>
        <v>2</v>
      </c>
      <c r="F230" s="19">
        <f>AA229</f>
        <v>4</v>
      </c>
      <c r="G230" s="20">
        <f>AB230</f>
        <v>1</v>
      </c>
      <c r="H230" s="20">
        <f>AA230</f>
        <v>6</v>
      </c>
      <c r="I230" s="20">
        <f>AA233</f>
        <v>6</v>
      </c>
      <c r="J230" s="20">
        <f>AB233</f>
        <v>0</v>
      </c>
      <c r="K230" s="20"/>
      <c r="L230" s="20"/>
      <c r="M230" s="20"/>
      <c r="N230" s="20"/>
      <c r="O230" s="22">
        <f t="shared" si="205"/>
        <v>-1</v>
      </c>
      <c r="P230" s="23"/>
      <c r="Q230" s="24">
        <f>Z229+Z230+Y233</f>
        <v>80</v>
      </c>
      <c r="R230" s="19">
        <f>Y229+Y230+Z233</f>
        <v>67</v>
      </c>
      <c r="S230" s="25">
        <f t="shared" si="206"/>
        <v>13</v>
      </c>
      <c r="T230" s="63" t="s">
        <v>327</v>
      </c>
      <c r="U230" s="64" t="str">
        <f>C228</f>
        <v>TED TENİS ESKRİM DAĞCILIK SPOR K.</v>
      </c>
      <c r="V230" s="65" t="str">
        <f>C230</f>
        <v>BÜLENT DURAN TENİS SPOR K.</v>
      </c>
      <c r="W230" s="29">
        <f t="shared" si="207"/>
        <v>3</v>
      </c>
      <c r="X230" s="21">
        <f t="shared" si="207"/>
        <v>0</v>
      </c>
      <c r="Y230" s="327">
        <v>34</v>
      </c>
      <c r="Z230" s="296">
        <v>16</v>
      </c>
      <c r="AA230" s="296">
        <v>6</v>
      </c>
      <c r="AB230" s="296">
        <v>1</v>
      </c>
      <c r="AC230" s="296">
        <v>3</v>
      </c>
      <c r="AD230" s="296">
        <v>0</v>
      </c>
      <c r="AF230" s="117">
        <f t="shared" si="208"/>
        <v>0</v>
      </c>
      <c r="AG230" s="117">
        <f t="shared" si="209"/>
        <v>0</v>
      </c>
      <c r="AH230" s="117">
        <f t="shared" si="210"/>
        <v>1</v>
      </c>
      <c r="AI230" s="117">
        <f t="shared" si="211"/>
        <v>0</v>
      </c>
      <c r="AJ230" s="117">
        <f t="shared" si="212"/>
        <v>0</v>
      </c>
    </row>
    <row r="231" spans="2:36" ht="15">
      <c r="B231" s="102">
        <v>4</v>
      </c>
      <c r="C231" s="16" t="s">
        <v>423</v>
      </c>
      <c r="D231" s="17">
        <f t="shared" si="204"/>
        <v>0</v>
      </c>
      <c r="E231" s="18">
        <f>AB228</f>
        <v>0</v>
      </c>
      <c r="F231" s="19">
        <f>AA228</f>
        <v>6</v>
      </c>
      <c r="G231" s="20">
        <f>AB231</f>
        <v>0</v>
      </c>
      <c r="H231" s="20">
        <f>AA231</f>
        <v>6</v>
      </c>
      <c r="I231" s="20">
        <f>AB233</f>
        <v>0</v>
      </c>
      <c r="J231" s="20">
        <f>AA233</f>
        <v>6</v>
      </c>
      <c r="K231" s="20"/>
      <c r="L231" s="20"/>
      <c r="M231" s="20"/>
      <c r="N231" s="20"/>
      <c r="O231" s="22">
        <f t="shared" si="205"/>
        <v>-18</v>
      </c>
      <c r="P231" s="23"/>
      <c r="Q231" s="24">
        <f>Z228+Z231+Z233</f>
        <v>0</v>
      </c>
      <c r="R231" s="19">
        <f>Y228+Y231+Y233</f>
        <v>108</v>
      </c>
      <c r="S231" s="25">
        <f t="shared" si="206"/>
        <v>-108</v>
      </c>
      <c r="T231" s="63" t="s">
        <v>335</v>
      </c>
      <c r="U231" s="64" t="str">
        <f>C229</f>
        <v>AVRUPA YAKASI TENİS KULÜBÜ</v>
      </c>
      <c r="V231" s="65" t="str">
        <f>C231</f>
        <v>ATAŞEHİR TENİS SPOR KULÜBÜ</v>
      </c>
      <c r="W231" s="29">
        <f t="shared" si="207"/>
        <v>3</v>
      </c>
      <c r="X231" s="21">
        <f t="shared" si="207"/>
        <v>0</v>
      </c>
      <c r="Y231" s="327">
        <v>36</v>
      </c>
      <c r="Z231" s="296">
        <v>0</v>
      </c>
      <c r="AA231" s="296">
        <v>6</v>
      </c>
      <c r="AB231" s="296">
        <v>0</v>
      </c>
      <c r="AC231" s="296">
        <v>3</v>
      </c>
      <c r="AD231" s="296">
        <v>0</v>
      </c>
      <c r="AF231" s="117">
        <f t="shared" si="208"/>
        <v>0</v>
      </c>
      <c r="AG231" s="117">
        <f t="shared" si="209"/>
        <v>0</v>
      </c>
      <c r="AH231" s="117">
        <f t="shared" si="210"/>
        <v>0</v>
      </c>
      <c r="AI231" s="117">
        <f t="shared" si="211"/>
        <v>0</v>
      </c>
      <c r="AJ231" s="117">
        <f t="shared" si="212"/>
        <v>0</v>
      </c>
    </row>
    <row r="232" spans="2:36" ht="15">
      <c r="B232" s="102"/>
      <c r="C232" s="16"/>
      <c r="D232" s="17"/>
      <c r="E232" s="18"/>
      <c r="F232" s="19"/>
      <c r="G232" s="20"/>
      <c r="H232" s="20"/>
      <c r="I232" s="20"/>
      <c r="J232" s="20"/>
      <c r="K232" s="20"/>
      <c r="L232" s="20"/>
      <c r="M232" s="20"/>
      <c r="N232" s="20"/>
      <c r="O232" s="22"/>
      <c r="P232" s="32"/>
      <c r="Q232" s="24"/>
      <c r="R232" s="19"/>
      <c r="S232" s="25"/>
      <c r="T232" s="63" t="s">
        <v>330</v>
      </c>
      <c r="U232" s="64" t="str">
        <f>C228</f>
        <v>TED TENİS ESKRİM DAĞCILIK SPOR K.</v>
      </c>
      <c r="V232" s="65" t="str">
        <f>C229</f>
        <v>AVRUPA YAKASI TENİS KULÜBÜ</v>
      </c>
      <c r="W232" s="29">
        <f t="shared" si="207"/>
        <v>1</v>
      </c>
      <c r="X232" s="21">
        <f t="shared" si="207"/>
        <v>2</v>
      </c>
      <c r="Y232" s="327">
        <v>28</v>
      </c>
      <c r="Z232" s="296">
        <v>23</v>
      </c>
      <c r="AA232" s="296">
        <v>3</v>
      </c>
      <c r="AB232" s="296">
        <v>4</v>
      </c>
      <c r="AC232" s="296">
        <v>1</v>
      </c>
      <c r="AD232" s="296">
        <v>2</v>
      </c>
    </row>
    <row r="233" spans="2:36" ht="15.75" thickBot="1">
      <c r="B233" s="106"/>
      <c r="C233" s="66"/>
      <c r="D233" s="67"/>
      <c r="E233" s="68"/>
      <c r="F233" s="69"/>
      <c r="G233" s="70"/>
      <c r="H233" s="70"/>
      <c r="I233" s="70"/>
      <c r="J233" s="70"/>
      <c r="K233" s="70"/>
      <c r="L233" s="70"/>
      <c r="M233" s="70"/>
      <c r="N233" s="70"/>
      <c r="O233" s="71"/>
      <c r="P233" s="72"/>
      <c r="Q233" s="73"/>
      <c r="R233" s="69"/>
      <c r="S233" s="74"/>
      <c r="T233" s="75" t="s">
        <v>320</v>
      </c>
      <c r="U233" s="76" t="str">
        <f>C230</f>
        <v>BÜLENT DURAN TENİS SPOR K.</v>
      </c>
      <c r="V233" s="77" t="str">
        <f>C231</f>
        <v>ATAŞEHİR TENİS SPOR KULÜBÜ</v>
      </c>
      <c r="W233" s="59">
        <f t="shared" si="207"/>
        <v>3</v>
      </c>
      <c r="X233" s="60">
        <f t="shared" si="207"/>
        <v>0</v>
      </c>
      <c r="Y233" s="327">
        <v>36</v>
      </c>
      <c r="Z233" s="296">
        <v>0</v>
      </c>
      <c r="AA233" s="296">
        <v>6</v>
      </c>
      <c r="AB233" s="296">
        <v>0</v>
      </c>
      <c r="AC233" s="296">
        <v>3</v>
      </c>
      <c r="AD233" s="296">
        <v>0</v>
      </c>
    </row>
  </sheetData>
  <mergeCells count="44">
    <mergeCell ref="U227:V227"/>
    <mergeCell ref="W227:X227"/>
    <mergeCell ref="U210:V210"/>
    <mergeCell ref="W210:X210"/>
    <mergeCell ref="U185:V185"/>
    <mergeCell ref="W185:X185"/>
    <mergeCell ref="U193:V193"/>
    <mergeCell ref="W193:X193"/>
    <mergeCell ref="U201:V201"/>
    <mergeCell ref="W201:X201"/>
    <mergeCell ref="U161:V161"/>
    <mergeCell ref="W161:X161"/>
    <mergeCell ref="U169:V169"/>
    <mergeCell ref="W169:X169"/>
    <mergeCell ref="U177:V177"/>
    <mergeCell ref="W177:X177"/>
    <mergeCell ref="U115:V115"/>
    <mergeCell ref="W115:X115"/>
    <mergeCell ref="U126:V126"/>
    <mergeCell ref="W126:X126"/>
    <mergeCell ref="U143:V143"/>
    <mergeCell ref="W143:X143"/>
    <mergeCell ref="U88:V88"/>
    <mergeCell ref="W88:X88"/>
    <mergeCell ref="U96:V96"/>
    <mergeCell ref="W96:X96"/>
    <mergeCell ref="U107:V107"/>
    <mergeCell ref="W107:X107"/>
    <mergeCell ref="U60:V60"/>
    <mergeCell ref="W60:X60"/>
    <mergeCell ref="U69:V69"/>
    <mergeCell ref="W69:X69"/>
    <mergeCell ref="U80:V80"/>
    <mergeCell ref="W80:X80"/>
    <mergeCell ref="U52:V52"/>
    <mergeCell ref="W52:X52"/>
    <mergeCell ref="U35:V35"/>
    <mergeCell ref="W35:X35"/>
    <mergeCell ref="U1:V1"/>
    <mergeCell ref="W1:X1"/>
    <mergeCell ref="U9:V9"/>
    <mergeCell ref="W9:X9"/>
    <mergeCell ref="U17:V17"/>
    <mergeCell ref="W17:X17"/>
  </mergeCells>
  <dataValidations count="1">
    <dataValidation type="list" allowBlank="1" showInputMessage="1" showErrorMessage="1" sqref="U104:V104" xr:uid="{2E118A5D-BD7D-4584-BC1C-4F8132C63E95}">
      <formula1>#REF!</formula1>
    </dataValidation>
  </dataValidations>
  <pageMargins left="0.39370078740157483" right="0.39370078740157483" top="0.39370078740157483" bottom="0.39370078740157483" header="0" footer="0"/>
  <pageSetup paperSize="9" scale="59" orientation="landscape" r:id="rId1"/>
  <headerFooter alignWithMargins="0"/>
  <rowBreaks count="6" manualBreakCount="6">
    <brk id="51" min="1" max="23" man="1"/>
    <brk id="79" min="1" max="23" man="1"/>
    <brk id="114" min="1" max="23" man="1"/>
    <brk id="184" min="1" max="23" man="1"/>
    <brk id="200" min="1" max="23" man="1"/>
    <brk id="226" min="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2</vt:i4>
      </vt:variant>
    </vt:vector>
  </HeadingPairs>
  <TitlesOfParts>
    <vt:vector size="9" baseType="lpstr">
      <vt:lpstr>Erkek_Liste</vt:lpstr>
      <vt:lpstr>Kadin_Liste</vt:lpstr>
      <vt:lpstr>Erkek İl</vt:lpstr>
      <vt:lpstr>Kadın İl</vt:lpstr>
      <vt:lpstr>1.Asama_Mac_Programi</vt:lpstr>
      <vt:lpstr>Gruplar_il Erkek </vt:lpstr>
      <vt:lpstr>Gruplar_il Kadın</vt:lpstr>
      <vt:lpstr>'Gruplar_il Erkek '!Yazdırma_Alanı</vt:lpstr>
      <vt:lpstr>'Gruplar_il Kadın'!Yazdırma_Alanı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A.BİROL</cp:lastModifiedBy>
  <cp:lastPrinted>2022-06-10T13:16:16Z</cp:lastPrinted>
  <dcterms:created xsi:type="dcterms:W3CDTF">2020-10-14T13:50:44Z</dcterms:created>
  <dcterms:modified xsi:type="dcterms:W3CDTF">2022-06-17T13:12:16Z</dcterms:modified>
</cp:coreProperties>
</file>