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MASAÜSTÜ YEDEK\MHK 2022 SON\18 YAŞ TAKIM 2023\"/>
    </mc:Choice>
  </mc:AlternateContent>
  <bookViews>
    <workbookView xWindow="0" yWindow="0" windowWidth="19200" windowHeight="7110" firstSheet="4" activeTab="4"/>
  </bookViews>
  <sheets>
    <sheet name="ERKEKLER" sheetId="16" r:id="rId1"/>
    <sheet name="KADINLAR" sheetId="17" r:id="rId2"/>
    <sheet name="BÖLGELER" sheetId="18" r:id="rId3"/>
    <sheet name="MAÇ PROGRAMLARI" sheetId="19" r:id="rId4"/>
    <sheet name="GRUPLAR ERKEK " sheetId="20" r:id="rId5"/>
    <sheet name="GRUPLAR KADIN" sheetId="21" r:id="rId6"/>
    <sheet name="ERKEK BİREYSEL " sheetId="22" r:id="rId7"/>
    <sheet name="KADIN BİREYSEL " sheetId="23" r:id="rId8"/>
  </sheets>
  <calcPr calcId="162913"/>
  <fileRecoveryPr repairLoad="1"/>
</workbook>
</file>

<file path=xl/calcChain.xml><?xml version="1.0" encoding="utf-8"?>
<calcChain xmlns="http://schemas.openxmlformats.org/spreadsheetml/2006/main">
  <c r="X32" i="20" l="1"/>
  <c r="T308" i="22"/>
  <c r="S308" i="22"/>
  <c r="R308" i="22"/>
  <c r="Q308" i="22"/>
  <c r="P308" i="22"/>
  <c r="O308" i="22"/>
  <c r="R305" i="22"/>
  <c r="P305" i="22"/>
  <c r="O305" i="22"/>
  <c r="R304" i="22"/>
  <c r="Q304" i="22"/>
  <c r="P304" i="22"/>
  <c r="O304" i="22"/>
  <c r="R303" i="22"/>
  <c r="P303" i="22"/>
  <c r="Q305" i="22"/>
  <c r="Q303" i="22"/>
  <c r="O303" i="22"/>
  <c r="O289" i="22"/>
  <c r="O247" i="22"/>
  <c r="O233" i="22"/>
  <c r="O177" i="22"/>
  <c r="O165" i="22"/>
  <c r="P165" i="22"/>
  <c r="Q165" i="22"/>
  <c r="R165" i="22"/>
  <c r="T165" i="22"/>
  <c r="R164" i="22"/>
  <c r="Q164" i="22"/>
  <c r="T164" i="22" s="1"/>
  <c r="P164" i="22"/>
  <c r="O164" i="22"/>
  <c r="R163" i="22"/>
  <c r="Q163" i="22"/>
  <c r="S163" i="22" s="1"/>
  <c r="P163" i="22"/>
  <c r="O163" i="22"/>
  <c r="O168" i="22" s="1"/>
  <c r="K302" i="22"/>
  <c r="H302" i="22"/>
  <c r="K288" i="22"/>
  <c r="H288" i="22"/>
  <c r="K246" i="22"/>
  <c r="H246" i="22"/>
  <c r="K232" i="22"/>
  <c r="H232" i="22"/>
  <c r="K176" i="22"/>
  <c r="H176" i="22"/>
  <c r="K162" i="22"/>
  <c r="H162" i="22"/>
  <c r="T304" i="22" l="1"/>
  <c r="S303" i="22"/>
  <c r="T163" i="22"/>
  <c r="S165" i="22"/>
  <c r="S164" i="22"/>
  <c r="R796" i="23"/>
  <c r="Q796" i="23"/>
  <c r="T796" i="23" s="1"/>
  <c r="P796" i="23"/>
  <c r="O796" i="23"/>
  <c r="R795" i="23"/>
  <c r="Q795" i="23"/>
  <c r="T795" i="23" s="1"/>
  <c r="P795" i="23"/>
  <c r="O795" i="23"/>
  <c r="R794" i="23"/>
  <c r="R799" i="23" s="1"/>
  <c r="Q794" i="23"/>
  <c r="T794" i="23" s="1"/>
  <c r="P794" i="23"/>
  <c r="P799" i="23" s="1"/>
  <c r="O794" i="23"/>
  <c r="R782" i="23"/>
  <c r="Q782" i="23"/>
  <c r="T782" i="23" s="1"/>
  <c r="P782" i="23"/>
  <c r="O782" i="23"/>
  <c r="R781" i="23"/>
  <c r="Q781" i="23"/>
  <c r="T781" i="23" s="1"/>
  <c r="P781" i="23"/>
  <c r="O781" i="23"/>
  <c r="O785" i="23" s="1"/>
  <c r="R780" i="23"/>
  <c r="R785" i="23" s="1"/>
  <c r="Q780" i="23"/>
  <c r="T780" i="23" s="1"/>
  <c r="P780" i="23"/>
  <c r="P785" i="23" s="1"/>
  <c r="O780" i="23"/>
  <c r="R768" i="23"/>
  <c r="Q768" i="23"/>
  <c r="T768" i="23" s="1"/>
  <c r="P768" i="23"/>
  <c r="O768" i="23"/>
  <c r="R767" i="23"/>
  <c r="Q767" i="23"/>
  <c r="T767" i="23" s="1"/>
  <c r="P767" i="23"/>
  <c r="O767" i="23"/>
  <c r="R766" i="23"/>
  <c r="R771" i="23" s="1"/>
  <c r="Q766" i="23"/>
  <c r="T766" i="23" s="1"/>
  <c r="T771" i="23" s="1"/>
  <c r="K764" i="23" s="1"/>
  <c r="P766" i="23"/>
  <c r="P771" i="23" s="1"/>
  <c r="O766" i="23"/>
  <c r="O771" i="23" s="1"/>
  <c r="O757" i="23"/>
  <c r="R754" i="23"/>
  <c r="Q754" i="23"/>
  <c r="T754" i="23" s="1"/>
  <c r="P754" i="23"/>
  <c r="O754" i="23"/>
  <c r="R753" i="23"/>
  <c r="Q753" i="23"/>
  <c r="T753" i="23" s="1"/>
  <c r="P753" i="23"/>
  <c r="O753" i="23"/>
  <c r="R752" i="23"/>
  <c r="R757" i="23" s="1"/>
  <c r="Q752" i="23"/>
  <c r="T752" i="23" s="1"/>
  <c r="P752" i="23"/>
  <c r="P757" i="23" s="1"/>
  <c r="O752" i="23"/>
  <c r="R740" i="23"/>
  <c r="Q740" i="23"/>
  <c r="T740" i="23" s="1"/>
  <c r="P740" i="23"/>
  <c r="O740" i="23"/>
  <c r="R739" i="23"/>
  <c r="Q739" i="23"/>
  <c r="T739" i="23" s="1"/>
  <c r="P739" i="23"/>
  <c r="O739" i="23"/>
  <c r="R738" i="23"/>
  <c r="R743" i="23" s="1"/>
  <c r="Q738" i="23"/>
  <c r="T738" i="23" s="1"/>
  <c r="P738" i="23"/>
  <c r="P743" i="23" s="1"/>
  <c r="O738" i="23"/>
  <c r="R726" i="23"/>
  <c r="Q726" i="23"/>
  <c r="T726" i="23" s="1"/>
  <c r="P726" i="23"/>
  <c r="O726" i="23"/>
  <c r="R725" i="23"/>
  <c r="Q725" i="23"/>
  <c r="T725" i="23" s="1"/>
  <c r="P725" i="23"/>
  <c r="O725" i="23"/>
  <c r="O729" i="23" s="1"/>
  <c r="R724" i="23"/>
  <c r="R729" i="23" s="1"/>
  <c r="Q724" i="23"/>
  <c r="T724" i="23" s="1"/>
  <c r="P724" i="23"/>
  <c r="P729" i="23" s="1"/>
  <c r="O724" i="23"/>
  <c r="R712" i="23"/>
  <c r="Q712" i="23"/>
  <c r="T712" i="23" s="1"/>
  <c r="P712" i="23"/>
  <c r="O712" i="23"/>
  <c r="R711" i="23"/>
  <c r="Q711" i="23"/>
  <c r="T711" i="23" s="1"/>
  <c r="P711" i="23"/>
  <c r="O711" i="23"/>
  <c r="R710" i="23"/>
  <c r="R715" i="23" s="1"/>
  <c r="Q710" i="23"/>
  <c r="T710" i="23" s="1"/>
  <c r="T715" i="23" s="1"/>
  <c r="K708" i="23" s="1"/>
  <c r="P710" i="23"/>
  <c r="P715" i="23" s="1"/>
  <c r="O710" i="23"/>
  <c r="O715" i="23" s="1"/>
  <c r="O701" i="23"/>
  <c r="R698" i="23"/>
  <c r="Q698" i="23"/>
  <c r="T698" i="23" s="1"/>
  <c r="P698" i="23"/>
  <c r="O698" i="23"/>
  <c r="R697" i="23"/>
  <c r="Q697" i="23"/>
  <c r="T697" i="23" s="1"/>
  <c r="P697" i="23"/>
  <c r="O697" i="23"/>
  <c r="R696" i="23"/>
  <c r="R701" i="23" s="1"/>
  <c r="Q696" i="23"/>
  <c r="T696" i="23" s="1"/>
  <c r="P696" i="23"/>
  <c r="P701" i="23" s="1"/>
  <c r="O696" i="23"/>
  <c r="R684" i="23"/>
  <c r="Q684" i="23"/>
  <c r="T684" i="23" s="1"/>
  <c r="P684" i="23"/>
  <c r="O684" i="23"/>
  <c r="R683" i="23"/>
  <c r="Q683" i="23"/>
  <c r="T683" i="23" s="1"/>
  <c r="P683" i="23"/>
  <c r="O683" i="23"/>
  <c r="R682" i="23"/>
  <c r="R687" i="23" s="1"/>
  <c r="Q682" i="23"/>
  <c r="T682" i="23" s="1"/>
  <c r="P682" i="23"/>
  <c r="P687" i="23" s="1"/>
  <c r="O682" i="23"/>
  <c r="R670" i="23"/>
  <c r="Q670" i="23"/>
  <c r="T670" i="23" s="1"/>
  <c r="P670" i="23"/>
  <c r="O670" i="23"/>
  <c r="R669" i="23"/>
  <c r="Q669" i="23"/>
  <c r="T669" i="23" s="1"/>
  <c r="P669" i="23"/>
  <c r="O669" i="23"/>
  <c r="O673" i="23" s="1"/>
  <c r="R668" i="23"/>
  <c r="R673" i="23" s="1"/>
  <c r="Q668" i="23"/>
  <c r="T668" i="23" s="1"/>
  <c r="P668" i="23"/>
  <c r="P673" i="23" s="1"/>
  <c r="O668" i="23"/>
  <c r="R656" i="23"/>
  <c r="Q656" i="23"/>
  <c r="T656" i="23" s="1"/>
  <c r="P656" i="23"/>
  <c r="O656" i="23"/>
  <c r="R655" i="23"/>
  <c r="Q655" i="23"/>
  <c r="T655" i="23" s="1"/>
  <c r="P655" i="23"/>
  <c r="O655" i="23"/>
  <c r="R654" i="23"/>
  <c r="R659" i="23" s="1"/>
  <c r="Q654" i="23"/>
  <c r="T654" i="23" s="1"/>
  <c r="T659" i="23" s="1"/>
  <c r="K652" i="23" s="1"/>
  <c r="P654" i="23"/>
  <c r="P659" i="23" s="1"/>
  <c r="O654" i="23"/>
  <c r="O659" i="23" s="1"/>
  <c r="O645" i="23"/>
  <c r="R642" i="23"/>
  <c r="Q642" i="23"/>
  <c r="T642" i="23" s="1"/>
  <c r="P642" i="23"/>
  <c r="O642" i="23"/>
  <c r="R641" i="23"/>
  <c r="Q641" i="23"/>
  <c r="T641" i="23" s="1"/>
  <c r="P641" i="23"/>
  <c r="O641" i="23"/>
  <c r="R640" i="23"/>
  <c r="R645" i="23" s="1"/>
  <c r="Q640" i="23"/>
  <c r="T640" i="23" s="1"/>
  <c r="P640" i="23"/>
  <c r="P645" i="23" s="1"/>
  <c r="O640" i="23"/>
  <c r="R628" i="23"/>
  <c r="T628" i="23" s="1"/>
  <c r="Q628" i="23"/>
  <c r="P628" i="23"/>
  <c r="O628" i="23"/>
  <c r="T627" i="23"/>
  <c r="R627" i="23"/>
  <c r="Q627" i="23"/>
  <c r="S627" i="23" s="1"/>
  <c r="P627" i="23"/>
  <c r="O627" i="23"/>
  <c r="R626" i="23"/>
  <c r="R631" i="23" s="1"/>
  <c r="Q626" i="23"/>
  <c r="Q631" i="23" s="1"/>
  <c r="P626" i="23"/>
  <c r="P631" i="23" s="1"/>
  <c r="O626" i="23"/>
  <c r="O631" i="23" s="1"/>
  <c r="T614" i="23"/>
  <c r="R614" i="23"/>
  <c r="Q614" i="23"/>
  <c r="S614" i="23" s="1"/>
  <c r="P614" i="23"/>
  <c r="O614" i="23"/>
  <c r="R613" i="23"/>
  <c r="T613" i="23" s="1"/>
  <c r="Q613" i="23"/>
  <c r="P613" i="23"/>
  <c r="O613" i="23"/>
  <c r="T612" i="23"/>
  <c r="T617" i="23" s="1"/>
  <c r="K610" i="23" s="1"/>
  <c r="R612" i="23"/>
  <c r="Q612" i="23"/>
  <c r="Q617" i="23" s="1"/>
  <c r="P612" i="23"/>
  <c r="P617" i="23" s="1"/>
  <c r="O612" i="23"/>
  <c r="O617" i="23" s="1"/>
  <c r="R600" i="23"/>
  <c r="T600" i="23" s="1"/>
  <c r="Q600" i="23"/>
  <c r="P600" i="23"/>
  <c r="O600" i="23"/>
  <c r="T599" i="23"/>
  <c r="R599" i="23"/>
  <c r="Q599" i="23"/>
  <c r="S599" i="23" s="1"/>
  <c r="P599" i="23"/>
  <c r="O599" i="23"/>
  <c r="R598" i="23"/>
  <c r="R603" i="23" s="1"/>
  <c r="Q598" i="23"/>
  <c r="Q603" i="23" s="1"/>
  <c r="P598" i="23"/>
  <c r="P603" i="23" s="1"/>
  <c r="O598" i="23"/>
  <c r="O603" i="23" s="1"/>
  <c r="T586" i="23"/>
  <c r="R586" i="23"/>
  <c r="Q586" i="23"/>
  <c r="S586" i="23" s="1"/>
  <c r="P586" i="23"/>
  <c r="O586" i="23"/>
  <c r="R585" i="23"/>
  <c r="T585" i="23" s="1"/>
  <c r="Q585" i="23"/>
  <c r="P585" i="23"/>
  <c r="O585" i="23"/>
  <c r="T584" i="23"/>
  <c r="T589" i="23" s="1"/>
  <c r="K582" i="23" s="1"/>
  <c r="R584" i="23"/>
  <c r="Q584" i="23"/>
  <c r="Q589" i="23" s="1"/>
  <c r="P584" i="23"/>
  <c r="P589" i="23" s="1"/>
  <c r="O584" i="23"/>
  <c r="O589" i="23" s="1"/>
  <c r="R572" i="23"/>
  <c r="T572" i="23" s="1"/>
  <c r="Q572" i="23"/>
  <c r="P572" i="23"/>
  <c r="O572" i="23"/>
  <c r="T571" i="23"/>
  <c r="R571" i="23"/>
  <c r="Q571" i="23"/>
  <c r="S571" i="23" s="1"/>
  <c r="P571" i="23"/>
  <c r="O571" i="23"/>
  <c r="R570" i="23"/>
  <c r="R575" i="23" s="1"/>
  <c r="Q570" i="23"/>
  <c r="Q575" i="23" s="1"/>
  <c r="P570" i="23"/>
  <c r="P575" i="23" s="1"/>
  <c r="O570" i="23"/>
  <c r="O575" i="23" s="1"/>
  <c r="T558" i="23"/>
  <c r="R558" i="23"/>
  <c r="Q558" i="23"/>
  <c r="S558" i="23" s="1"/>
  <c r="P558" i="23"/>
  <c r="O558" i="23"/>
  <c r="R557" i="23"/>
  <c r="T557" i="23" s="1"/>
  <c r="Q557" i="23"/>
  <c r="P557" i="23"/>
  <c r="O557" i="23"/>
  <c r="T556" i="23"/>
  <c r="T561" i="23" s="1"/>
  <c r="K554" i="23" s="1"/>
  <c r="R556" i="23"/>
  <c r="Q556" i="23"/>
  <c r="Q561" i="23" s="1"/>
  <c r="P556" i="23"/>
  <c r="P561" i="23" s="1"/>
  <c r="O556" i="23"/>
  <c r="O561" i="23" s="1"/>
  <c r="R544" i="23"/>
  <c r="T544" i="23" s="1"/>
  <c r="Q544" i="23"/>
  <c r="P544" i="23"/>
  <c r="O544" i="23"/>
  <c r="T543" i="23"/>
  <c r="R543" i="23"/>
  <c r="Q543" i="23"/>
  <c r="S543" i="23" s="1"/>
  <c r="P543" i="23"/>
  <c r="O543" i="23"/>
  <c r="R542" i="23"/>
  <c r="R547" i="23" s="1"/>
  <c r="Q542" i="23"/>
  <c r="Q547" i="23" s="1"/>
  <c r="P542" i="23"/>
  <c r="P547" i="23" s="1"/>
  <c r="O542" i="23"/>
  <c r="O547" i="23" s="1"/>
  <c r="T530" i="23"/>
  <c r="R530" i="23"/>
  <c r="Q530" i="23"/>
  <c r="S530" i="23" s="1"/>
  <c r="P530" i="23"/>
  <c r="O530" i="23"/>
  <c r="R529" i="23"/>
  <c r="T529" i="23" s="1"/>
  <c r="Q529" i="23"/>
  <c r="P529" i="23"/>
  <c r="O529" i="23"/>
  <c r="T528" i="23"/>
  <c r="T533" i="23" s="1"/>
  <c r="K526" i="23" s="1"/>
  <c r="R528" i="23"/>
  <c r="Q528" i="23"/>
  <c r="Q533" i="23" s="1"/>
  <c r="P528" i="23"/>
  <c r="P533" i="23" s="1"/>
  <c r="O528" i="23"/>
  <c r="O533" i="23" s="1"/>
  <c r="R516" i="23"/>
  <c r="T516" i="23" s="1"/>
  <c r="Q516" i="23"/>
  <c r="P516" i="23"/>
  <c r="O516" i="23"/>
  <c r="T515" i="23"/>
  <c r="R515" i="23"/>
  <c r="Q515" i="23"/>
  <c r="S515" i="23" s="1"/>
  <c r="P515" i="23"/>
  <c r="O515" i="23"/>
  <c r="R514" i="23"/>
  <c r="R519" i="23" s="1"/>
  <c r="Q514" i="23"/>
  <c r="Q519" i="23" s="1"/>
  <c r="P514" i="23"/>
  <c r="P519" i="23" s="1"/>
  <c r="O514" i="23"/>
  <c r="O519" i="23" s="1"/>
  <c r="T502" i="23"/>
  <c r="R502" i="23"/>
  <c r="Q502" i="23"/>
  <c r="S502" i="23" s="1"/>
  <c r="P502" i="23"/>
  <c r="O502" i="23"/>
  <c r="R501" i="23"/>
  <c r="T501" i="23" s="1"/>
  <c r="Q501" i="23"/>
  <c r="P501" i="23"/>
  <c r="O501" i="23"/>
  <c r="T500" i="23"/>
  <c r="T505" i="23" s="1"/>
  <c r="K498" i="23" s="1"/>
  <c r="R500" i="23"/>
  <c r="Q500" i="23"/>
  <c r="Q505" i="23" s="1"/>
  <c r="P500" i="23"/>
  <c r="P505" i="23" s="1"/>
  <c r="O500" i="23"/>
  <c r="O505" i="23" s="1"/>
  <c r="R488" i="23"/>
  <c r="T488" i="23" s="1"/>
  <c r="Q488" i="23"/>
  <c r="P488" i="23"/>
  <c r="O488" i="23"/>
  <c r="T487" i="23"/>
  <c r="R487" i="23"/>
  <c r="Q487" i="23"/>
  <c r="S487" i="23" s="1"/>
  <c r="P487" i="23"/>
  <c r="O487" i="23"/>
  <c r="R486" i="23"/>
  <c r="R491" i="23" s="1"/>
  <c r="Q486" i="23"/>
  <c r="Q491" i="23" s="1"/>
  <c r="P486" i="23"/>
  <c r="P491" i="23" s="1"/>
  <c r="O486" i="23"/>
  <c r="O491" i="23" s="1"/>
  <c r="T474" i="23"/>
  <c r="R474" i="23"/>
  <c r="Q474" i="23"/>
  <c r="S474" i="23" s="1"/>
  <c r="P474" i="23"/>
  <c r="O474" i="23"/>
  <c r="R473" i="23"/>
  <c r="T473" i="23" s="1"/>
  <c r="Q473" i="23"/>
  <c r="P473" i="23"/>
  <c r="O473" i="23"/>
  <c r="T472" i="23"/>
  <c r="T477" i="23" s="1"/>
  <c r="K470" i="23" s="1"/>
  <c r="R472" i="23"/>
  <c r="Q472" i="23"/>
  <c r="Q477" i="23" s="1"/>
  <c r="P472" i="23"/>
  <c r="P477" i="23" s="1"/>
  <c r="O472" i="23"/>
  <c r="O477" i="23" s="1"/>
  <c r="R460" i="23"/>
  <c r="T460" i="23" s="1"/>
  <c r="Q460" i="23"/>
  <c r="P460" i="23"/>
  <c r="O460" i="23"/>
  <c r="T459" i="23"/>
  <c r="R459" i="23"/>
  <c r="Q459" i="23"/>
  <c r="S459" i="23" s="1"/>
  <c r="P459" i="23"/>
  <c r="O459" i="23"/>
  <c r="R458" i="23"/>
  <c r="Q458" i="23"/>
  <c r="Q463" i="23" s="1"/>
  <c r="P458" i="23"/>
  <c r="O458" i="23"/>
  <c r="O463" i="23" s="1"/>
  <c r="T446" i="23"/>
  <c r="R446" i="23"/>
  <c r="Q446" i="23"/>
  <c r="S446" i="23" s="1"/>
  <c r="P446" i="23"/>
  <c r="O446" i="23"/>
  <c r="R445" i="23"/>
  <c r="T445" i="23" s="1"/>
  <c r="Q445" i="23"/>
  <c r="P445" i="23"/>
  <c r="O445" i="23"/>
  <c r="T444" i="23"/>
  <c r="T449" i="23" s="1"/>
  <c r="K442" i="23" s="1"/>
  <c r="R444" i="23"/>
  <c r="Q444" i="23"/>
  <c r="Q449" i="23" s="1"/>
  <c r="P444" i="23"/>
  <c r="O444" i="23"/>
  <c r="O449" i="23" s="1"/>
  <c r="R432" i="23"/>
  <c r="T432" i="23" s="1"/>
  <c r="Q432" i="23"/>
  <c r="P432" i="23"/>
  <c r="O432" i="23"/>
  <c r="T431" i="23"/>
  <c r="R431" i="23"/>
  <c r="Q431" i="23"/>
  <c r="S431" i="23" s="1"/>
  <c r="P431" i="23"/>
  <c r="O431" i="23"/>
  <c r="R430" i="23"/>
  <c r="Q430" i="23"/>
  <c r="Q435" i="23" s="1"/>
  <c r="P430" i="23"/>
  <c r="P435" i="23" s="1"/>
  <c r="O430" i="23"/>
  <c r="O435" i="23" s="1"/>
  <c r="T418" i="23"/>
  <c r="R418" i="23"/>
  <c r="Q418" i="23"/>
  <c r="S418" i="23" s="1"/>
  <c r="P418" i="23"/>
  <c r="O418" i="23"/>
  <c r="R417" i="23"/>
  <c r="T417" i="23" s="1"/>
  <c r="Q417" i="23"/>
  <c r="P417" i="23"/>
  <c r="O417" i="23"/>
  <c r="T416" i="23"/>
  <c r="R416" i="23"/>
  <c r="Q416" i="23"/>
  <c r="Q421" i="23" s="1"/>
  <c r="P416" i="23"/>
  <c r="P421" i="23" s="1"/>
  <c r="O416" i="23"/>
  <c r="O421" i="23" s="1"/>
  <c r="R404" i="23"/>
  <c r="T404" i="23" s="1"/>
  <c r="Q404" i="23"/>
  <c r="P404" i="23"/>
  <c r="O404" i="23"/>
  <c r="T403" i="23"/>
  <c r="R403" i="23"/>
  <c r="Q403" i="23"/>
  <c r="S403" i="23" s="1"/>
  <c r="P403" i="23"/>
  <c r="O403" i="23"/>
  <c r="R402" i="23"/>
  <c r="Q402" i="23"/>
  <c r="Q407" i="23" s="1"/>
  <c r="P402" i="23"/>
  <c r="P407" i="23" s="1"/>
  <c r="O402" i="23"/>
  <c r="O407" i="23" s="1"/>
  <c r="R390" i="23"/>
  <c r="T390" i="23" s="1"/>
  <c r="Q390" i="23"/>
  <c r="P390" i="23"/>
  <c r="O390" i="23"/>
  <c r="T389" i="23"/>
  <c r="R389" i="23"/>
  <c r="Q389" i="23"/>
  <c r="S389" i="23" s="1"/>
  <c r="P389" i="23"/>
  <c r="O389" i="23"/>
  <c r="R388" i="23"/>
  <c r="T388" i="23" s="1"/>
  <c r="T393" i="23" s="1"/>
  <c r="K386" i="23" s="1"/>
  <c r="Q388" i="23"/>
  <c r="Q393" i="23" s="1"/>
  <c r="P388" i="23"/>
  <c r="P393" i="23" s="1"/>
  <c r="O388" i="23"/>
  <c r="O393" i="23" s="1"/>
  <c r="T376" i="23"/>
  <c r="R376" i="23"/>
  <c r="Q376" i="23"/>
  <c r="S376" i="23" s="1"/>
  <c r="P376" i="23"/>
  <c r="O376" i="23"/>
  <c r="R375" i="23"/>
  <c r="T375" i="23" s="1"/>
  <c r="Q375" i="23"/>
  <c r="P375" i="23"/>
  <c r="O375" i="23"/>
  <c r="T374" i="23"/>
  <c r="T379" i="23" s="1"/>
  <c r="K372" i="23" s="1"/>
  <c r="R374" i="23"/>
  <c r="Q374" i="23"/>
  <c r="Q379" i="23" s="1"/>
  <c r="P374" i="23"/>
  <c r="P379" i="23" s="1"/>
  <c r="O374" i="23"/>
  <c r="O379" i="23" s="1"/>
  <c r="R362" i="23"/>
  <c r="T362" i="23" s="1"/>
  <c r="Q362" i="23"/>
  <c r="P362" i="23"/>
  <c r="O362" i="23"/>
  <c r="T361" i="23"/>
  <c r="R361" i="23"/>
  <c r="Q361" i="23"/>
  <c r="S361" i="23" s="1"/>
  <c r="P361" i="23"/>
  <c r="O361" i="23"/>
  <c r="R360" i="23"/>
  <c r="R365" i="23" s="1"/>
  <c r="Q360" i="23"/>
  <c r="Q365" i="23" s="1"/>
  <c r="P360" i="23"/>
  <c r="P365" i="23" s="1"/>
  <c r="O360" i="23"/>
  <c r="O365" i="23" s="1"/>
  <c r="T348" i="23"/>
  <c r="R348" i="23"/>
  <c r="Q348" i="23"/>
  <c r="S348" i="23" s="1"/>
  <c r="P348" i="23"/>
  <c r="O348" i="23"/>
  <c r="R347" i="23"/>
  <c r="T347" i="23" s="1"/>
  <c r="Q347" i="23"/>
  <c r="P347" i="23"/>
  <c r="O347" i="23"/>
  <c r="T346" i="23"/>
  <c r="T351" i="23" s="1"/>
  <c r="K344" i="23" s="1"/>
  <c r="R346" i="23"/>
  <c r="Q346" i="23"/>
  <c r="Q351" i="23" s="1"/>
  <c r="P346" i="23"/>
  <c r="P351" i="23" s="1"/>
  <c r="O346" i="23"/>
  <c r="O351" i="23" s="1"/>
  <c r="R334" i="23"/>
  <c r="T334" i="23" s="1"/>
  <c r="Q334" i="23"/>
  <c r="P334" i="23"/>
  <c r="O334" i="23"/>
  <c r="T333" i="23"/>
  <c r="R333" i="23"/>
  <c r="Q333" i="23"/>
  <c r="S333" i="23" s="1"/>
  <c r="P333" i="23"/>
  <c r="O333" i="23"/>
  <c r="R332" i="23"/>
  <c r="R337" i="23" s="1"/>
  <c r="Q332" i="23"/>
  <c r="Q337" i="23" s="1"/>
  <c r="P332" i="23"/>
  <c r="P337" i="23" s="1"/>
  <c r="O332" i="23"/>
  <c r="O337" i="23" s="1"/>
  <c r="T320" i="23"/>
  <c r="R320" i="23"/>
  <c r="Q320" i="23"/>
  <c r="S320" i="23" s="1"/>
  <c r="P320" i="23"/>
  <c r="O320" i="23"/>
  <c r="R319" i="23"/>
  <c r="T319" i="23" s="1"/>
  <c r="Q319" i="23"/>
  <c r="P319" i="23"/>
  <c r="O319" i="23"/>
  <c r="T318" i="23"/>
  <c r="T323" i="23" s="1"/>
  <c r="K316" i="23" s="1"/>
  <c r="R318" i="23"/>
  <c r="Q318" i="23"/>
  <c r="Q323" i="23" s="1"/>
  <c r="P318" i="23"/>
  <c r="P323" i="23" s="1"/>
  <c r="O318" i="23"/>
  <c r="O323" i="23" s="1"/>
  <c r="R306" i="23"/>
  <c r="T306" i="23" s="1"/>
  <c r="Q306" i="23"/>
  <c r="P306" i="23"/>
  <c r="O306" i="23"/>
  <c r="T305" i="23"/>
  <c r="R305" i="23"/>
  <c r="Q305" i="23"/>
  <c r="S305" i="23" s="1"/>
  <c r="P305" i="23"/>
  <c r="O305" i="23"/>
  <c r="R304" i="23"/>
  <c r="R309" i="23" s="1"/>
  <c r="Q304" i="23"/>
  <c r="Q309" i="23" s="1"/>
  <c r="P304" i="23"/>
  <c r="P309" i="23" s="1"/>
  <c r="O304" i="23"/>
  <c r="O309" i="23" s="1"/>
  <c r="T292" i="23"/>
  <c r="R292" i="23"/>
  <c r="Q292" i="23"/>
  <c r="S292" i="23" s="1"/>
  <c r="P292" i="23"/>
  <c r="O292" i="23"/>
  <c r="R291" i="23"/>
  <c r="T291" i="23" s="1"/>
  <c r="Q291" i="23"/>
  <c r="P291" i="23"/>
  <c r="O291" i="23"/>
  <c r="T290" i="23"/>
  <c r="T295" i="23" s="1"/>
  <c r="K288" i="23" s="1"/>
  <c r="R290" i="23"/>
  <c r="Q290" i="23"/>
  <c r="Q295" i="23" s="1"/>
  <c r="P290" i="23"/>
  <c r="P295" i="23" s="1"/>
  <c r="O290" i="23"/>
  <c r="O295" i="23" s="1"/>
  <c r="R278" i="23"/>
  <c r="T278" i="23" s="1"/>
  <c r="Q278" i="23"/>
  <c r="P278" i="23"/>
  <c r="O278" i="23"/>
  <c r="T277" i="23"/>
  <c r="R277" i="23"/>
  <c r="Q277" i="23"/>
  <c r="S277" i="23" s="1"/>
  <c r="P277" i="23"/>
  <c r="O277" i="23"/>
  <c r="R276" i="23"/>
  <c r="R281" i="23" s="1"/>
  <c r="Q276" i="23"/>
  <c r="Q281" i="23" s="1"/>
  <c r="P276" i="23"/>
  <c r="P281" i="23" s="1"/>
  <c r="O276" i="23"/>
  <c r="O281" i="23" s="1"/>
  <c r="T264" i="23"/>
  <c r="R264" i="23"/>
  <c r="Q264" i="23"/>
  <c r="S264" i="23" s="1"/>
  <c r="P264" i="23"/>
  <c r="O264" i="23"/>
  <c r="R263" i="23"/>
  <c r="T263" i="23" s="1"/>
  <c r="Q263" i="23"/>
  <c r="P263" i="23"/>
  <c r="O263" i="23"/>
  <c r="T262" i="23"/>
  <c r="T267" i="23" s="1"/>
  <c r="K260" i="23" s="1"/>
  <c r="R262" i="23"/>
  <c r="Q262" i="23"/>
  <c r="Q267" i="23" s="1"/>
  <c r="P262" i="23"/>
  <c r="P267" i="23" s="1"/>
  <c r="O262" i="23"/>
  <c r="O267" i="23" s="1"/>
  <c r="R250" i="23"/>
  <c r="T250" i="23" s="1"/>
  <c r="Q250" i="23"/>
  <c r="P250" i="23"/>
  <c r="O250" i="23"/>
  <c r="T249" i="23"/>
  <c r="R249" i="23"/>
  <c r="Q249" i="23"/>
  <c r="S249" i="23" s="1"/>
  <c r="P249" i="23"/>
  <c r="O249" i="23"/>
  <c r="R248" i="23"/>
  <c r="R253" i="23" s="1"/>
  <c r="Q248" i="23"/>
  <c r="Q253" i="23" s="1"/>
  <c r="P248" i="23"/>
  <c r="P253" i="23" s="1"/>
  <c r="O248" i="23"/>
  <c r="O253" i="23" s="1"/>
  <c r="T236" i="23"/>
  <c r="R236" i="23"/>
  <c r="Q236" i="23"/>
  <c r="S236" i="23" s="1"/>
  <c r="P236" i="23"/>
  <c r="O236" i="23"/>
  <c r="R235" i="23"/>
  <c r="T235" i="23" s="1"/>
  <c r="Q235" i="23"/>
  <c r="P235" i="23"/>
  <c r="O235" i="23"/>
  <c r="T234" i="23"/>
  <c r="T239" i="23" s="1"/>
  <c r="K232" i="23" s="1"/>
  <c r="R234" i="23"/>
  <c r="Q234" i="23"/>
  <c r="Q239" i="23" s="1"/>
  <c r="P234" i="23"/>
  <c r="P239" i="23" s="1"/>
  <c r="O234" i="23"/>
  <c r="O239" i="23" s="1"/>
  <c r="R222" i="23"/>
  <c r="T222" i="23" s="1"/>
  <c r="Q222" i="23"/>
  <c r="P222" i="23"/>
  <c r="O222" i="23"/>
  <c r="T221" i="23"/>
  <c r="R221" i="23"/>
  <c r="Q221" i="23"/>
  <c r="S221" i="23" s="1"/>
  <c r="P221" i="23"/>
  <c r="O221" i="23"/>
  <c r="R220" i="23"/>
  <c r="R225" i="23" s="1"/>
  <c r="Q220" i="23"/>
  <c r="Q225" i="23" s="1"/>
  <c r="P220" i="23"/>
  <c r="P225" i="23" s="1"/>
  <c r="O220" i="23"/>
  <c r="O225" i="23" s="1"/>
  <c r="R208" i="23"/>
  <c r="Q208" i="23"/>
  <c r="S208" i="23" s="1"/>
  <c r="P208" i="23"/>
  <c r="O208" i="23"/>
  <c r="R207" i="23"/>
  <c r="T207" i="23" s="1"/>
  <c r="Q207" i="23"/>
  <c r="P207" i="23"/>
  <c r="O207" i="23"/>
  <c r="R206" i="23"/>
  <c r="Q206" i="23"/>
  <c r="Q211" i="23" s="1"/>
  <c r="P206" i="23"/>
  <c r="P211" i="23" s="1"/>
  <c r="O206" i="23"/>
  <c r="O211" i="23" s="1"/>
  <c r="R194" i="23"/>
  <c r="Q194" i="23"/>
  <c r="P194" i="23"/>
  <c r="O194" i="23"/>
  <c r="R193" i="23"/>
  <c r="Q193" i="23"/>
  <c r="P193" i="23"/>
  <c r="O193" i="23"/>
  <c r="R192" i="23"/>
  <c r="R197" i="23" s="1"/>
  <c r="Q192" i="23"/>
  <c r="P192" i="23"/>
  <c r="P197" i="23" s="1"/>
  <c r="O192" i="23"/>
  <c r="R180" i="23"/>
  <c r="Q180" i="23"/>
  <c r="P180" i="23"/>
  <c r="O180" i="23"/>
  <c r="R179" i="23"/>
  <c r="T179" i="23" s="1"/>
  <c r="Q179" i="23"/>
  <c r="P179" i="23"/>
  <c r="O179" i="23"/>
  <c r="R178" i="23"/>
  <c r="Q178" i="23"/>
  <c r="Q183" i="23" s="1"/>
  <c r="P178" i="23"/>
  <c r="O178" i="23"/>
  <c r="O183" i="23" s="1"/>
  <c r="R166" i="23"/>
  <c r="Q166" i="23"/>
  <c r="P166" i="23"/>
  <c r="O166" i="23"/>
  <c r="R165" i="23"/>
  <c r="Q165" i="23"/>
  <c r="P165" i="23"/>
  <c r="O165" i="23"/>
  <c r="R164" i="23"/>
  <c r="R169" i="23" s="1"/>
  <c r="Q164" i="23"/>
  <c r="P164" i="23"/>
  <c r="P169" i="23" s="1"/>
  <c r="O164" i="23"/>
  <c r="R152" i="23"/>
  <c r="Q152" i="23"/>
  <c r="S152" i="23" s="1"/>
  <c r="P152" i="23"/>
  <c r="O152" i="23"/>
  <c r="R151" i="23"/>
  <c r="Q151" i="23"/>
  <c r="P151" i="23"/>
  <c r="O151" i="23"/>
  <c r="R150" i="23"/>
  <c r="Q150" i="23"/>
  <c r="P150" i="23"/>
  <c r="P155" i="23" s="1"/>
  <c r="O150" i="23"/>
  <c r="R138" i="23"/>
  <c r="T138" i="23" s="1"/>
  <c r="Q138" i="23"/>
  <c r="P138" i="23"/>
  <c r="O138" i="23"/>
  <c r="R137" i="23"/>
  <c r="Q137" i="23"/>
  <c r="S137" i="23" s="1"/>
  <c r="P137" i="23"/>
  <c r="O137" i="23"/>
  <c r="R136" i="23"/>
  <c r="Q136" i="23"/>
  <c r="Q141" i="23" s="1"/>
  <c r="P136" i="23"/>
  <c r="O136" i="23"/>
  <c r="O141" i="23" s="1"/>
  <c r="R124" i="23"/>
  <c r="Q124" i="23"/>
  <c r="S124" i="23" s="1"/>
  <c r="P124" i="23"/>
  <c r="O124" i="23"/>
  <c r="R123" i="23"/>
  <c r="Q123" i="23"/>
  <c r="P123" i="23"/>
  <c r="O123" i="23"/>
  <c r="R122" i="23"/>
  <c r="Q122" i="23"/>
  <c r="Q127" i="23" s="1"/>
  <c r="P122" i="23"/>
  <c r="P127" i="23" s="1"/>
  <c r="O122" i="23"/>
  <c r="O127" i="23" s="1"/>
  <c r="R110" i="23"/>
  <c r="T110" i="23" s="1"/>
  <c r="Q110" i="23"/>
  <c r="P110" i="23"/>
  <c r="O110" i="23"/>
  <c r="R109" i="23"/>
  <c r="Q109" i="23"/>
  <c r="S109" i="23" s="1"/>
  <c r="P109" i="23"/>
  <c r="O109" i="23"/>
  <c r="R108" i="23"/>
  <c r="R113" i="23" s="1"/>
  <c r="Q108" i="23"/>
  <c r="Q113" i="23" s="1"/>
  <c r="P108" i="23"/>
  <c r="P113" i="23" s="1"/>
  <c r="O108" i="23"/>
  <c r="O113" i="23" s="1"/>
  <c r="R96" i="23"/>
  <c r="Q96" i="23"/>
  <c r="S96" i="23" s="1"/>
  <c r="P96" i="23"/>
  <c r="O96" i="23"/>
  <c r="R95" i="23"/>
  <c r="Q95" i="23"/>
  <c r="P95" i="23"/>
  <c r="O95" i="23"/>
  <c r="R94" i="23"/>
  <c r="Q94" i="23"/>
  <c r="P94" i="23"/>
  <c r="P99" i="23" s="1"/>
  <c r="O94" i="23"/>
  <c r="R82" i="23"/>
  <c r="T82" i="23" s="1"/>
  <c r="Q82" i="23"/>
  <c r="P82" i="23"/>
  <c r="O82" i="23"/>
  <c r="R81" i="23"/>
  <c r="Q81" i="23"/>
  <c r="P81" i="23"/>
  <c r="O81" i="23"/>
  <c r="R80" i="23"/>
  <c r="R85" i="23" s="1"/>
  <c r="Q80" i="23"/>
  <c r="Q85" i="23" s="1"/>
  <c r="P80" i="23"/>
  <c r="P85" i="23" s="1"/>
  <c r="O80" i="23"/>
  <c r="O85" i="23" s="1"/>
  <c r="R68" i="23"/>
  <c r="Q68" i="23"/>
  <c r="P68" i="23"/>
  <c r="O68" i="23"/>
  <c r="R67" i="23"/>
  <c r="T67" i="23" s="1"/>
  <c r="Q67" i="23"/>
  <c r="P67" i="23"/>
  <c r="O67" i="23"/>
  <c r="R66" i="23"/>
  <c r="Q66" i="23"/>
  <c r="Q71" i="23" s="1"/>
  <c r="P66" i="23"/>
  <c r="P71" i="23" s="1"/>
  <c r="O66" i="23"/>
  <c r="O71" i="23" s="1"/>
  <c r="R54" i="23"/>
  <c r="Q54" i="23"/>
  <c r="P54" i="23"/>
  <c r="O54" i="23"/>
  <c r="R53" i="23"/>
  <c r="Q53" i="23"/>
  <c r="P53" i="23"/>
  <c r="O53" i="23"/>
  <c r="R52" i="23"/>
  <c r="R57" i="23" s="1"/>
  <c r="Q52" i="23"/>
  <c r="Q57" i="23" s="1"/>
  <c r="P52" i="23"/>
  <c r="P57" i="23" s="1"/>
  <c r="O52" i="23"/>
  <c r="O57" i="23" s="1"/>
  <c r="R40" i="23"/>
  <c r="Q40" i="23"/>
  <c r="P40" i="23"/>
  <c r="O40" i="23"/>
  <c r="R39" i="23"/>
  <c r="Q39" i="23"/>
  <c r="P39" i="23"/>
  <c r="O39" i="23"/>
  <c r="R38" i="23"/>
  <c r="Q38" i="23"/>
  <c r="Q43" i="23" s="1"/>
  <c r="P38" i="23"/>
  <c r="P43" i="23" s="1"/>
  <c r="O38" i="23"/>
  <c r="O43" i="23" s="1"/>
  <c r="R26" i="23"/>
  <c r="T26" i="23" s="1"/>
  <c r="Q26" i="23"/>
  <c r="P26" i="23"/>
  <c r="O26" i="23"/>
  <c r="R25" i="23"/>
  <c r="Q25" i="23"/>
  <c r="P25" i="23"/>
  <c r="O25" i="23"/>
  <c r="R24" i="23"/>
  <c r="R29" i="23" s="1"/>
  <c r="Q24" i="23"/>
  <c r="Q29" i="23" s="1"/>
  <c r="P24" i="23"/>
  <c r="P29" i="23" s="1"/>
  <c r="O24" i="23"/>
  <c r="O29" i="23" s="1"/>
  <c r="R12" i="23"/>
  <c r="Q12" i="23"/>
  <c r="P12" i="23"/>
  <c r="O12" i="23"/>
  <c r="R11" i="23"/>
  <c r="T11" i="23" s="1"/>
  <c r="Q11" i="23"/>
  <c r="P11" i="23"/>
  <c r="O11" i="23"/>
  <c r="R10" i="23"/>
  <c r="Q10" i="23"/>
  <c r="Q15" i="23" s="1"/>
  <c r="P10" i="23"/>
  <c r="P15" i="23" s="1"/>
  <c r="O10" i="23"/>
  <c r="O15" i="23" s="1"/>
  <c r="R795" i="22"/>
  <c r="Q795" i="22"/>
  <c r="T795" i="22" s="1"/>
  <c r="P795" i="22"/>
  <c r="O795" i="22"/>
  <c r="R794" i="22"/>
  <c r="Q794" i="22"/>
  <c r="P794" i="22"/>
  <c r="O794" i="22"/>
  <c r="R793" i="22"/>
  <c r="Q793" i="22"/>
  <c r="P793" i="22"/>
  <c r="O793" i="22"/>
  <c r="R781" i="22"/>
  <c r="Q781" i="22"/>
  <c r="S781" i="22" s="1"/>
  <c r="P781" i="22"/>
  <c r="O781" i="22"/>
  <c r="R780" i="22"/>
  <c r="Q780" i="22"/>
  <c r="P780" i="22"/>
  <c r="O780" i="22"/>
  <c r="R779" i="22"/>
  <c r="Q779" i="22"/>
  <c r="P779" i="22"/>
  <c r="O779" i="22"/>
  <c r="R767" i="22"/>
  <c r="Q767" i="22"/>
  <c r="P767" i="22"/>
  <c r="O767" i="22"/>
  <c r="R766" i="22"/>
  <c r="Q766" i="22"/>
  <c r="S766" i="22" s="1"/>
  <c r="P766" i="22"/>
  <c r="O766" i="22"/>
  <c r="R765" i="22"/>
  <c r="Q765" i="22"/>
  <c r="Q770" i="22" s="1"/>
  <c r="P765" i="22"/>
  <c r="O765" i="22"/>
  <c r="O770" i="22" s="1"/>
  <c r="R753" i="22"/>
  <c r="Q753" i="22"/>
  <c r="P753" i="22"/>
  <c r="O753" i="22"/>
  <c r="R752" i="22"/>
  <c r="Q752" i="22"/>
  <c r="P752" i="22"/>
  <c r="O752" i="22"/>
  <c r="R751" i="22"/>
  <c r="Q751" i="22"/>
  <c r="Q756" i="22" s="1"/>
  <c r="P751" i="22"/>
  <c r="O751" i="22"/>
  <c r="O756" i="22" s="1"/>
  <c r="R739" i="22"/>
  <c r="Q739" i="22"/>
  <c r="P739" i="22"/>
  <c r="O739" i="22"/>
  <c r="R738" i="22"/>
  <c r="Q738" i="22"/>
  <c r="P738" i="22"/>
  <c r="O738" i="22"/>
  <c r="R737" i="22"/>
  <c r="Q737" i="22"/>
  <c r="P737" i="22"/>
  <c r="P742" i="22" s="1"/>
  <c r="O737" i="22"/>
  <c r="R725" i="22"/>
  <c r="Q725" i="22"/>
  <c r="S725" i="22" s="1"/>
  <c r="P725" i="22"/>
  <c r="O725" i="22"/>
  <c r="R724" i="22"/>
  <c r="Q724" i="22"/>
  <c r="P724" i="22"/>
  <c r="O724" i="22"/>
  <c r="R723" i="22"/>
  <c r="Q723" i="22"/>
  <c r="P723" i="22"/>
  <c r="O723" i="22"/>
  <c r="R711" i="22"/>
  <c r="Q711" i="22"/>
  <c r="P711" i="22"/>
  <c r="O711" i="22"/>
  <c r="R710" i="22"/>
  <c r="Q710" i="22"/>
  <c r="S710" i="22" s="1"/>
  <c r="P710" i="22"/>
  <c r="O710" i="22"/>
  <c r="R709" i="22"/>
  <c r="Q709" i="22"/>
  <c r="Q714" i="22" s="1"/>
  <c r="P709" i="22"/>
  <c r="O709" i="22"/>
  <c r="O714" i="22" s="1"/>
  <c r="R697" i="22"/>
  <c r="Q697" i="22"/>
  <c r="P697" i="22"/>
  <c r="O697" i="22"/>
  <c r="R696" i="22"/>
  <c r="Q696" i="22"/>
  <c r="P696" i="22"/>
  <c r="O696" i="22"/>
  <c r="R695" i="22"/>
  <c r="Q695" i="22"/>
  <c r="Q700" i="22" s="1"/>
  <c r="P695" i="22"/>
  <c r="O695" i="22"/>
  <c r="O700" i="22" s="1"/>
  <c r="R683" i="22"/>
  <c r="Q683" i="22"/>
  <c r="P683" i="22"/>
  <c r="O683" i="22"/>
  <c r="R682" i="22"/>
  <c r="Q682" i="22"/>
  <c r="P682" i="22"/>
  <c r="O682" i="22"/>
  <c r="R681" i="22"/>
  <c r="Q681" i="22"/>
  <c r="P681" i="22"/>
  <c r="P686" i="22" s="1"/>
  <c r="O681" i="22"/>
  <c r="R669" i="22"/>
  <c r="Q669" i="22"/>
  <c r="S669" i="22" s="1"/>
  <c r="P669" i="22"/>
  <c r="O669" i="22"/>
  <c r="R668" i="22"/>
  <c r="Q668" i="22"/>
  <c r="P668" i="22"/>
  <c r="O668" i="22"/>
  <c r="R667" i="22"/>
  <c r="Q667" i="22"/>
  <c r="P667" i="22"/>
  <c r="O667" i="22"/>
  <c r="R655" i="22"/>
  <c r="Q655" i="22"/>
  <c r="P655" i="22"/>
  <c r="O655" i="22"/>
  <c r="R654" i="22"/>
  <c r="Q654" i="22"/>
  <c r="S654" i="22" s="1"/>
  <c r="P654" i="22"/>
  <c r="O654" i="22"/>
  <c r="R653" i="22"/>
  <c r="Q653" i="22"/>
  <c r="Q658" i="22" s="1"/>
  <c r="P653" i="22"/>
  <c r="O653" i="22"/>
  <c r="O658" i="22" s="1"/>
  <c r="R641" i="22"/>
  <c r="Q641" i="22"/>
  <c r="P641" i="22"/>
  <c r="O641" i="22"/>
  <c r="R640" i="22"/>
  <c r="Q640" i="22"/>
  <c r="P640" i="22"/>
  <c r="O640" i="22"/>
  <c r="R639" i="22"/>
  <c r="Q639" i="22"/>
  <c r="Q644" i="22" s="1"/>
  <c r="P639" i="22"/>
  <c r="O639" i="22"/>
  <c r="O644" i="22" s="1"/>
  <c r="R627" i="22"/>
  <c r="Q627" i="22"/>
  <c r="T627" i="22" s="1"/>
  <c r="P627" i="22"/>
  <c r="O627" i="22"/>
  <c r="R626" i="22"/>
  <c r="Q626" i="22"/>
  <c r="T626" i="22" s="1"/>
  <c r="P626" i="22"/>
  <c r="O626" i="22"/>
  <c r="R625" i="22"/>
  <c r="R630" i="22" s="1"/>
  <c r="Q625" i="22"/>
  <c r="T625" i="22" s="1"/>
  <c r="P625" i="22"/>
  <c r="P630" i="22" s="1"/>
  <c r="O625" i="22"/>
  <c r="R613" i="22"/>
  <c r="Q613" i="22"/>
  <c r="T613" i="22" s="1"/>
  <c r="P613" i="22"/>
  <c r="O613" i="22"/>
  <c r="R612" i="22"/>
  <c r="Q612" i="22"/>
  <c r="T612" i="22" s="1"/>
  <c r="P612" i="22"/>
  <c r="O612" i="22"/>
  <c r="R611" i="22"/>
  <c r="R616" i="22" s="1"/>
  <c r="Q611" i="22"/>
  <c r="T611" i="22" s="1"/>
  <c r="T616" i="22" s="1"/>
  <c r="K609" i="22" s="1"/>
  <c r="P611" i="22"/>
  <c r="P616" i="22" s="1"/>
  <c r="O611" i="22"/>
  <c r="O616" i="22" s="1"/>
  <c r="R599" i="22"/>
  <c r="Q599" i="22"/>
  <c r="T599" i="22" s="1"/>
  <c r="P599" i="22"/>
  <c r="O599" i="22"/>
  <c r="R598" i="22"/>
  <c r="Q598" i="22"/>
  <c r="T598" i="22" s="1"/>
  <c r="P598" i="22"/>
  <c r="O598" i="22"/>
  <c r="R597" i="22"/>
  <c r="R602" i="22" s="1"/>
  <c r="Q597" i="22"/>
  <c r="T597" i="22" s="1"/>
  <c r="P597" i="22"/>
  <c r="P602" i="22" s="1"/>
  <c r="O597" i="22"/>
  <c r="R585" i="22"/>
  <c r="Q585" i="22"/>
  <c r="T585" i="22" s="1"/>
  <c r="P585" i="22"/>
  <c r="O585" i="22"/>
  <c r="R584" i="22"/>
  <c r="Q584" i="22"/>
  <c r="T584" i="22" s="1"/>
  <c r="P584" i="22"/>
  <c r="O584" i="22"/>
  <c r="R583" i="22"/>
  <c r="R588" i="22" s="1"/>
  <c r="Q583" i="22"/>
  <c r="T583" i="22" s="1"/>
  <c r="T588" i="22" s="1"/>
  <c r="K581" i="22" s="1"/>
  <c r="P583" i="22"/>
  <c r="P588" i="22" s="1"/>
  <c r="O583" i="22"/>
  <c r="O588" i="22" s="1"/>
  <c r="R571" i="22"/>
  <c r="Q571" i="22"/>
  <c r="T571" i="22" s="1"/>
  <c r="P571" i="22"/>
  <c r="O571" i="22"/>
  <c r="R570" i="22"/>
  <c r="Q570" i="22"/>
  <c r="T570" i="22" s="1"/>
  <c r="P570" i="22"/>
  <c r="O570" i="22"/>
  <c r="R569" i="22"/>
  <c r="R574" i="22" s="1"/>
  <c r="Q569" i="22"/>
  <c r="T569" i="22" s="1"/>
  <c r="P569" i="22"/>
  <c r="P574" i="22" s="1"/>
  <c r="O569" i="22"/>
  <c r="R557" i="22"/>
  <c r="Q557" i="22"/>
  <c r="T557" i="22" s="1"/>
  <c r="P557" i="22"/>
  <c r="O557" i="22"/>
  <c r="R556" i="22"/>
  <c r="Q556" i="22"/>
  <c r="T556" i="22" s="1"/>
  <c r="P556" i="22"/>
  <c r="O556" i="22"/>
  <c r="R555" i="22"/>
  <c r="R560" i="22" s="1"/>
  <c r="Q555" i="22"/>
  <c r="T555" i="22" s="1"/>
  <c r="T560" i="22" s="1"/>
  <c r="K553" i="22" s="1"/>
  <c r="P555" i="22"/>
  <c r="P560" i="22" s="1"/>
  <c r="O555" i="22"/>
  <c r="O560" i="22" s="1"/>
  <c r="R543" i="22"/>
  <c r="Q543" i="22"/>
  <c r="T543" i="22" s="1"/>
  <c r="P543" i="22"/>
  <c r="O543" i="22"/>
  <c r="R542" i="22"/>
  <c r="Q542" i="22"/>
  <c r="T542" i="22" s="1"/>
  <c r="P542" i="22"/>
  <c r="O542" i="22"/>
  <c r="R541" i="22"/>
  <c r="R546" i="22" s="1"/>
  <c r="Q541" i="22"/>
  <c r="T541" i="22" s="1"/>
  <c r="P541" i="22"/>
  <c r="P546" i="22" s="1"/>
  <c r="O541" i="22"/>
  <c r="R529" i="22"/>
  <c r="Q529" i="22"/>
  <c r="T529" i="22" s="1"/>
  <c r="P529" i="22"/>
  <c r="O529" i="22"/>
  <c r="R528" i="22"/>
  <c r="Q528" i="22"/>
  <c r="T528" i="22" s="1"/>
  <c r="P528" i="22"/>
  <c r="O528" i="22"/>
  <c r="R527" i="22"/>
  <c r="R532" i="22" s="1"/>
  <c r="Q527" i="22"/>
  <c r="T527" i="22" s="1"/>
  <c r="T532" i="22" s="1"/>
  <c r="K525" i="22" s="1"/>
  <c r="P527" i="22"/>
  <c r="P532" i="22" s="1"/>
  <c r="O527" i="22"/>
  <c r="O532" i="22" s="1"/>
  <c r="R515" i="22"/>
  <c r="Q515" i="22"/>
  <c r="T515" i="22" s="1"/>
  <c r="P515" i="22"/>
  <c r="O515" i="22"/>
  <c r="R514" i="22"/>
  <c r="Q514" i="22"/>
  <c r="T514" i="22" s="1"/>
  <c r="P514" i="22"/>
  <c r="O514" i="22"/>
  <c r="R513" i="22"/>
  <c r="R518" i="22" s="1"/>
  <c r="Q513" i="22"/>
  <c r="T513" i="22" s="1"/>
  <c r="P513" i="22"/>
  <c r="P518" i="22" s="1"/>
  <c r="O513" i="22"/>
  <c r="R501" i="22"/>
  <c r="Q501" i="22"/>
  <c r="T501" i="22" s="1"/>
  <c r="P501" i="22"/>
  <c r="O501" i="22"/>
  <c r="R500" i="22"/>
  <c r="Q500" i="22"/>
  <c r="T500" i="22" s="1"/>
  <c r="P500" i="22"/>
  <c r="O500" i="22"/>
  <c r="R499" i="22"/>
  <c r="R504" i="22" s="1"/>
  <c r="Q499" i="22"/>
  <c r="T499" i="22" s="1"/>
  <c r="T504" i="22" s="1"/>
  <c r="K497" i="22" s="1"/>
  <c r="P499" i="22"/>
  <c r="P504" i="22" s="1"/>
  <c r="O499" i="22"/>
  <c r="O504" i="22" s="1"/>
  <c r="R487" i="22"/>
  <c r="Q487" i="22"/>
  <c r="T487" i="22" s="1"/>
  <c r="P487" i="22"/>
  <c r="O487" i="22"/>
  <c r="R486" i="22"/>
  <c r="Q486" i="22"/>
  <c r="T486" i="22" s="1"/>
  <c r="P486" i="22"/>
  <c r="O486" i="22"/>
  <c r="R485" i="22"/>
  <c r="R490" i="22" s="1"/>
  <c r="Q485" i="22"/>
  <c r="T485" i="22" s="1"/>
  <c r="P485" i="22"/>
  <c r="P490" i="22" s="1"/>
  <c r="O485" i="22"/>
  <c r="R473" i="22"/>
  <c r="Q473" i="22"/>
  <c r="T473" i="22" s="1"/>
  <c r="P473" i="22"/>
  <c r="O473" i="22"/>
  <c r="R472" i="22"/>
  <c r="Q472" i="22"/>
  <c r="T472" i="22" s="1"/>
  <c r="P472" i="22"/>
  <c r="O472" i="22"/>
  <c r="R471" i="22"/>
  <c r="R476" i="22" s="1"/>
  <c r="Q471" i="22"/>
  <c r="T471" i="22" s="1"/>
  <c r="T476" i="22" s="1"/>
  <c r="K469" i="22" s="1"/>
  <c r="P471" i="22"/>
  <c r="P476" i="22" s="1"/>
  <c r="O471" i="22"/>
  <c r="O476" i="22" s="1"/>
  <c r="R459" i="22"/>
  <c r="Q459" i="22"/>
  <c r="T459" i="22" s="1"/>
  <c r="P459" i="22"/>
  <c r="O459" i="22"/>
  <c r="R458" i="22"/>
  <c r="Q458" i="22"/>
  <c r="T458" i="22" s="1"/>
  <c r="P458" i="22"/>
  <c r="O458" i="22"/>
  <c r="R457" i="22"/>
  <c r="R462" i="22" s="1"/>
  <c r="Q457" i="22"/>
  <c r="T457" i="22" s="1"/>
  <c r="P457" i="22"/>
  <c r="P462" i="22" s="1"/>
  <c r="O457" i="22"/>
  <c r="R445" i="22"/>
  <c r="Q445" i="22"/>
  <c r="T445" i="22" s="1"/>
  <c r="P445" i="22"/>
  <c r="O445" i="22"/>
  <c r="R444" i="22"/>
  <c r="Q444" i="22"/>
  <c r="T444" i="22" s="1"/>
  <c r="P444" i="22"/>
  <c r="O444" i="22"/>
  <c r="R443" i="22"/>
  <c r="R448" i="22" s="1"/>
  <c r="Q443" i="22"/>
  <c r="T443" i="22" s="1"/>
  <c r="T448" i="22" s="1"/>
  <c r="K441" i="22" s="1"/>
  <c r="P443" i="22"/>
  <c r="P448" i="22" s="1"/>
  <c r="O443" i="22"/>
  <c r="O448" i="22" s="1"/>
  <c r="R431" i="22"/>
  <c r="Q431" i="22"/>
  <c r="T431" i="22" s="1"/>
  <c r="P431" i="22"/>
  <c r="O431" i="22"/>
  <c r="R430" i="22"/>
  <c r="Q430" i="22"/>
  <c r="T430" i="22" s="1"/>
  <c r="P430" i="22"/>
  <c r="O430" i="22"/>
  <c r="R429" i="22"/>
  <c r="R434" i="22" s="1"/>
  <c r="Q429" i="22"/>
  <c r="T429" i="22" s="1"/>
  <c r="P429" i="22"/>
  <c r="P434" i="22" s="1"/>
  <c r="O429" i="22"/>
  <c r="R417" i="22"/>
  <c r="Q417" i="22"/>
  <c r="T417" i="22" s="1"/>
  <c r="P417" i="22"/>
  <c r="O417" i="22"/>
  <c r="R416" i="22"/>
  <c r="Q416" i="22"/>
  <c r="T416" i="22" s="1"/>
  <c r="P416" i="22"/>
  <c r="O416" i="22"/>
  <c r="R415" i="22"/>
  <c r="R420" i="22" s="1"/>
  <c r="Q415" i="22"/>
  <c r="T415" i="22" s="1"/>
  <c r="T420" i="22" s="1"/>
  <c r="K413" i="22" s="1"/>
  <c r="P415" i="22"/>
  <c r="P420" i="22" s="1"/>
  <c r="O415" i="22"/>
  <c r="O420" i="22" s="1"/>
  <c r="R403" i="22"/>
  <c r="Q403" i="22"/>
  <c r="T403" i="22" s="1"/>
  <c r="P403" i="22"/>
  <c r="O403" i="22"/>
  <c r="R402" i="22"/>
  <c r="Q402" i="22"/>
  <c r="T402" i="22" s="1"/>
  <c r="P402" i="22"/>
  <c r="O402" i="22"/>
  <c r="R401" i="22"/>
  <c r="R406" i="22" s="1"/>
  <c r="Q401" i="22"/>
  <c r="T401" i="22" s="1"/>
  <c r="P401" i="22"/>
  <c r="P406" i="22" s="1"/>
  <c r="O401" i="22"/>
  <c r="R389" i="22"/>
  <c r="Q389" i="22"/>
  <c r="S389" i="22" s="1"/>
  <c r="P389" i="22"/>
  <c r="O389" i="22"/>
  <c r="R388" i="22"/>
  <c r="Q388" i="22"/>
  <c r="S388" i="22" s="1"/>
  <c r="P388" i="22"/>
  <c r="O388" i="22"/>
  <c r="R387" i="22"/>
  <c r="R392" i="22" s="1"/>
  <c r="Q387" i="22"/>
  <c r="Q392" i="22" s="1"/>
  <c r="P387" i="22"/>
  <c r="P392" i="22" s="1"/>
  <c r="O387" i="22"/>
  <c r="O392" i="22" s="1"/>
  <c r="R375" i="22"/>
  <c r="Q375" i="22"/>
  <c r="S375" i="22" s="1"/>
  <c r="P375" i="22"/>
  <c r="O375" i="22"/>
  <c r="R374" i="22"/>
  <c r="Q374" i="22"/>
  <c r="S374" i="22" s="1"/>
  <c r="P374" i="22"/>
  <c r="O374" i="22"/>
  <c r="R373" i="22"/>
  <c r="R378" i="22" s="1"/>
  <c r="Q373" i="22"/>
  <c r="Q378" i="22" s="1"/>
  <c r="P373" i="22"/>
  <c r="P378" i="22" s="1"/>
  <c r="O373" i="22"/>
  <c r="O378" i="22" s="1"/>
  <c r="R361" i="22"/>
  <c r="Q361" i="22"/>
  <c r="P361" i="22"/>
  <c r="O361" i="22"/>
  <c r="R360" i="22"/>
  <c r="Q360" i="22"/>
  <c r="P360" i="22"/>
  <c r="O360" i="22"/>
  <c r="R359" i="22"/>
  <c r="Q359" i="22"/>
  <c r="Q364" i="22" s="1"/>
  <c r="P359" i="22"/>
  <c r="O359" i="22"/>
  <c r="O364" i="22" s="1"/>
  <c r="R347" i="22"/>
  <c r="Q347" i="22"/>
  <c r="P347" i="22"/>
  <c r="O347" i="22"/>
  <c r="R346" i="22"/>
  <c r="Q346" i="22"/>
  <c r="P346" i="22"/>
  <c r="O346" i="22"/>
  <c r="R345" i="22"/>
  <c r="R350" i="22" s="1"/>
  <c r="Q345" i="22"/>
  <c r="P345" i="22"/>
  <c r="P350" i="22" s="1"/>
  <c r="O345" i="22"/>
  <c r="R333" i="22"/>
  <c r="Q333" i="22"/>
  <c r="P333" i="22"/>
  <c r="O333" i="22"/>
  <c r="R332" i="22"/>
  <c r="Q332" i="22"/>
  <c r="P332" i="22"/>
  <c r="O332" i="22"/>
  <c r="R331" i="22"/>
  <c r="Q331" i="22"/>
  <c r="P331" i="22"/>
  <c r="P336" i="22" s="1"/>
  <c r="O331" i="22"/>
  <c r="R319" i="22"/>
  <c r="Q319" i="22"/>
  <c r="P319" i="22"/>
  <c r="O319" i="22"/>
  <c r="R318" i="22"/>
  <c r="Q318" i="22"/>
  <c r="P318" i="22"/>
  <c r="O318" i="22"/>
  <c r="R317" i="22"/>
  <c r="Q317" i="22"/>
  <c r="Q322" i="22" s="1"/>
  <c r="P317" i="22"/>
  <c r="O317" i="22"/>
  <c r="O322" i="22" s="1"/>
  <c r="S304" i="22"/>
  <c r="R291" i="22"/>
  <c r="Q291" i="22"/>
  <c r="P291" i="22"/>
  <c r="O291" i="22"/>
  <c r="R290" i="22"/>
  <c r="Q290" i="22"/>
  <c r="P290" i="22"/>
  <c r="O290" i="22"/>
  <c r="R289" i="22"/>
  <c r="R294" i="22" s="1"/>
  <c r="Q289" i="22"/>
  <c r="P289" i="22"/>
  <c r="P294" i="22" s="1"/>
  <c r="R277" i="22"/>
  <c r="Q277" i="22"/>
  <c r="P277" i="22"/>
  <c r="O277" i="22"/>
  <c r="R276" i="22"/>
  <c r="Q276" i="22"/>
  <c r="P276" i="22"/>
  <c r="O276" i="22"/>
  <c r="R275" i="22"/>
  <c r="Q275" i="22"/>
  <c r="P275" i="22"/>
  <c r="P280" i="22" s="1"/>
  <c r="O275" i="22"/>
  <c r="R263" i="22"/>
  <c r="Q263" i="22"/>
  <c r="P263" i="22"/>
  <c r="O263" i="22"/>
  <c r="R262" i="22"/>
  <c r="Q262" i="22"/>
  <c r="P262" i="22"/>
  <c r="O262" i="22"/>
  <c r="R261" i="22"/>
  <c r="Q261" i="22"/>
  <c r="Q266" i="22" s="1"/>
  <c r="P261" i="22"/>
  <c r="O261" i="22"/>
  <c r="O266" i="22" s="1"/>
  <c r="R249" i="22"/>
  <c r="Q249" i="22"/>
  <c r="P249" i="22"/>
  <c r="O249" i="22"/>
  <c r="R248" i="22"/>
  <c r="Q248" i="22"/>
  <c r="P248" i="22"/>
  <c r="O248" i="22"/>
  <c r="R247" i="22"/>
  <c r="Q247" i="22"/>
  <c r="Q252" i="22" s="1"/>
  <c r="P247" i="22"/>
  <c r="O252" i="22"/>
  <c r="R235" i="22"/>
  <c r="Q235" i="22"/>
  <c r="P235" i="22"/>
  <c r="O235" i="22"/>
  <c r="R234" i="22"/>
  <c r="Q234" i="22"/>
  <c r="P234" i="22"/>
  <c r="O234" i="22"/>
  <c r="R233" i="22"/>
  <c r="R238" i="22" s="1"/>
  <c r="Q233" i="22"/>
  <c r="P233" i="22"/>
  <c r="P238" i="22" s="1"/>
  <c r="R221" i="22"/>
  <c r="Q221" i="22"/>
  <c r="P221" i="22"/>
  <c r="O221" i="22"/>
  <c r="R220" i="22"/>
  <c r="Q220" i="22"/>
  <c r="P220" i="22"/>
  <c r="O220" i="22"/>
  <c r="R219" i="22"/>
  <c r="Q219" i="22"/>
  <c r="P219" i="22"/>
  <c r="P224" i="22" s="1"/>
  <c r="O219" i="22"/>
  <c r="R207" i="22"/>
  <c r="T207" i="22" s="1"/>
  <c r="Q207" i="22"/>
  <c r="P207" i="22"/>
  <c r="O207" i="22"/>
  <c r="R206" i="22"/>
  <c r="Q206" i="22"/>
  <c r="P206" i="22"/>
  <c r="O206" i="22"/>
  <c r="R205" i="22"/>
  <c r="Q205" i="22"/>
  <c r="Q210" i="22" s="1"/>
  <c r="P205" i="22"/>
  <c r="O205" i="22"/>
  <c r="O210" i="22" s="1"/>
  <c r="R193" i="22"/>
  <c r="Q193" i="22"/>
  <c r="P193" i="22"/>
  <c r="O193" i="22"/>
  <c r="R192" i="22"/>
  <c r="Q192" i="22"/>
  <c r="P192" i="22"/>
  <c r="O192" i="22"/>
  <c r="R191" i="22"/>
  <c r="Q191" i="22"/>
  <c r="P191" i="22"/>
  <c r="P196" i="22" s="1"/>
  <c r="O191" i="22"/>
  <c r="R179" i="22"/>
  <c r="T179" i="22" s="1"/>
  <c r="Q179" i="22"/>
  <c r="P179" i="22"/>
  <c r="O179" i="22"/>
  <c r="R178" i="22"/>
  <c r="Q178" i="22"/>
  <c r="P178" i="22"/>
  <c r="O178" i="22"/>
  <c r="R177" i="22"/>
  <c r="Q177" i="22"/>
  <c r="Q182" i="22" s="1"/>
  <c r="P177" i="22"/>
  <c r="O182" i="22"/>
  <c r="Q168" i="22"/>
  <c r="R151" i="22"/>
  <c r="Q151" i="22"/>
  <c r="P151" i="22"/>
  <c r="O151" i="22"/>
  <c r="R150" i="22"/>
  <c r="Q150" i="22"/>
  <c r="P150" i="22"/>
  <c r="O150" i="22"/>
  <c r="R149" i="22"/>
  <c r="R154" i="22" s="1"/>
  <c r="Q149" i="22"/>
  <c r="P149" i="22"/>
  <c r="P154" i="22" s="1"/>
  <c r="O149" i="22"/>
  <c r="R137" i="22"/>
  <c r="Q137" i="22"/>
  <c r="S137" i="22" s="1"/>
  <c r="P137" i="22"/>
  <c r="O137" i="22"/>
  <c r="R136" i="22"/>
  <c r="Q136" i="22"/>
  <c r="P136" i="22"/>
  <c r="O136" i="22"/>
  <c r="R135" i="22"/>
  <c r="Q135" i="22"/>
  <c r="P135" i="22"/>
  <c r="P140" i="22" s="1"/>
  <c r="O135" i="22"/>
  <c r="R123" i="22"/>
  <c r="Q123" i="22"/>
  <c r="P123" i="22"/>
  <c r="O123" i="22"/>
  <c r="R122" i="22"/>
  <c r="Q122" i="22"/>
  <c r="P122" i="22"/>
  <c r="O122" i="22"/>
  <c r="R121" i="22"/>
  <c r="Q121" i="22"/>
  <c r="Q126" i="22" s="1"/>
  <c r="P121" i="22"/>
  <c r="O121" i="22"/>
  <c r="O126" i="22" s="1"/>
  <c r="R109" i="22"/>
  <c r="Q109" i="22"/>
  <c r="P109" i="22"/>
  <c r="O109" i="22"/>
  <c r="R108" i="22"/>
  <c r="Q108" i="22"/>
  <c r="P108" i="22"/>
  <c r="O108" i="22"/>
  <c r="R107" i="22"/>
  <c r="Q107" i="22"/>
  <c r="Q112" i="22" s="1"/>
  <c r="P107" i="22"/>
  <c r="O107" i="22"/>
  <c r="O112" i="22" s="1"/>
  <c r="R95" i="22"/>
  <c r="Q95" i="22"/>
  <c r="P95" i="22"/>
  <c r="O95" i="22"/>
  <c r="R94" i="22"/>
  <c r="Q94" i="22"/>
  <c r="P94" i="22"/>
  <c r="O94" i="22"/>
  <c r="R93" i="22"/>
  <c r="R98" i="22" s="1"/>
  <c r="Q93" i="22"/>
  <c r="P93" i="22"/>
  <c r="P98" i="22" s="1"/>
  <c r="O93" i="22"/>
  <c r="R81" i="22"/>
  <c r="Q81" i="22"/>
  <c r="S81" i="22" s="1"/>
  <c r="P81" i="22"/>
  <c r="O81" i="22"/>
  <c r="R80" i="22"/>
  <c r="Q80" i="22"/>
  <c r="P80" i="22"/>
  <c r="O80" i="22"/>
  <c r="R79" i="22"/>
  <c r="Q79" i="22"/>
  <c r="P79" i="22"/>
  <c r="P84" i="22" s="1"/>
  <c r="O79" i="22"/>
  <c r="R67" i="22"/>
  <c r="Q67" i="22"/>
  <c r="P67" i="22"/>
  <c r="O67" i="22"/>
  <c r="R66" i="22"/>
  <c r="Q66" i="22"/>
  <c r="P66" i="22"/>
  <c r="O66" i="22"/>
  <c r="R65" i="22"/>
  <c r="Q65" i="22"/>
  <c r="Q70" i="22" s="1"/>
  <c r="P65" i="22"/>
  <c r="O65" i="22"/>
  <c r="O70" i="22" s="1"/>
  <c r="R53" i="22"/>
  <c r="Q53" i="22"/>
  <c r="P53" i="22"/>
  <c r="O53" i="22"/>
  <c r="R52" i="22"/>
  <c r="Q52" i="22"/>
  <c r="P52" i="22"/>
  <c r="O52" i="22"/>
  <c r="R51" i="22"/>
  <c r="Q51" i="22"/>
  <c r="Q56" i="22" s="1"/>
  <c r="P51" i="22"/>
  <c r="O51" i="22"/>
  <c r="O56" i="22" s="1"/>
  <c r="R39" i="22"/>
  <c r="Q39" i="22"/>
  <c r="P39" i="22"/>
  <c r="O39" i="22"/>
  <c r="R38" i="22"/>
  <c r="Q38" i="22"/>
  <c r="P38" i="22"/>
  <c r="O38" i="22"/>
  <c r="R37" i="22"/>
  <c r="R42" i="22" s="1"/>
  <c r="Q37" i="22"/>
  <c r="P37" i="22"/>
  <c r="P42" i="22" s="1"/>
  <c r="O37" i="22"/>
  <c r="R25" i="22"/>
  <c r="Q25" i="22"/>
  <c r="P25" i="22"/>
  <c r="O25" i="22"/>
  <c r="R24" i="22"/>
  <c r="Q24" i="22"/>
  <c r="P24" i="22"/>
  <c r="O24" i="22"/>
  <c r="R23" i="22"/>
  <c r="R28" i="22" s="1"/>
  <c r="Q23" i="22"/>
  <c r="Q28" i="22" s="1"/>
  <c r="P23" i="22"/>
  <c r="P28" i="22" s="1"/>
  <c r="O23" i="22"/>
  <c r="O28" i="22" s="1"/>
  <c r="R12" i="22"/>
  <c r="Q12" i="22"/>
  <c r="P12" i="22"/>
  <c r="O12" i="22"/>
  <c r="R11" i="22"/>
  <c r="Q11" i="22"/>
  <c r="P11" i="22"/>
  <c r="O11" i="22"/>
  <c r="R10" i="22"/>
  <c r="R15" i="22" s="1"/>
  <c r="Q10" i="22"/>
  <c r="Q15" i="22" s="1"/>
  <c r="P10" i="22"/>
  <c r="P15" i="22" s="1"/>
  <c r="O10" i="22"/>
  <c r="O15" i="22" s="1"/>
  <c r="T67" i="22" l="1"/>
  <c r="T123" i="22"/>
  <c r="S178" i="22"/>
  <c r="T248" i="22"/>
  <c r="T263" i="22"/>
  <c r="T319" i="22"/>
  <c r="T360" i="22"/>
  <c r="T640" i="22"/>
  <c r="T655" i="22"/>
  <c r="T696" i="22"/>
  <c r="T711" i="22"/>
  <c r="T752" i="22"/>
  <c r="T767" i="22"/>
  <c r="T208" i="23"/>
  <c r="T206" i="23"/>
  <c r="T211" i="23" s="1"/>
  <c r="K204" i="23" s="1"/>
  <c r="O197" i="23"/>
  <c r="Q197" i="23"/>
  <c r="S193" i="23"/>
  <c r="T193" i="23"/>
  <c r="T194" i="23"/>
  <c r="T178" i="23"/>
  <c r="O169" i="23"/>
  <c r="Q169" i="23"/>
  <c r="S165" i="23"/>
  <c r="T165" i="23"/>
  <c r="T166" i="23"/>
  <c r="P183" i="23"/>
  <c r="S180" i="23"/>
  <c r="T180" i="23"/>
  <c r="T137" i="23"/>
  <c r="T152" i="23"/>
  <c r="P141" i="23"/>
  <c r="R141" i="23"/>
  <c r="O155" i="23"/>
  <c r="Q155" i="23"/>
  <c r="T150" i="23"/>
  <c r="T151" i="23"/>
  <c r="T122" i="23"/>
  <c r="T123" i="23"/>
  <c r="T109" i="23"/>
  <c r="T124" i="23"/>
  <c r="T96" i="23"/>
  <c r="O99" i="23"/>
  <c r="Q99" i="23"/>
  <c r="T94" i="23"/>
  <c r="T95" i="23"/>
  <c r="S333" i="22"/>
  <c r="S318" i="22"/>
  <c r="S262" i="22"/>
  <c r="S277" i="22"/>
  <c r="S206" i="22"/>
  <c r="S221" i="22"/>
  <c r="S122" i="22"/>
  <c r="S81" i="23"/>
  <c r="T81" i="23"/>
  <c r="T108" i="22"/>
  <c r="S68" i="23"/>
  <c r="T68" i="23"/>
  <c r="T66" i="23"/>
  <c r="T54" i="23"/>
  <c r="S53" i="23"/>
  <c r="T53" i="23"/>
  <c r="S66" i="22"/>
  <c r="S25" i="23"/>
  <c r="T25" i="23"/>
  <c r="T52" i="22"/>
  <c r="S12" i="23"/>
  <c r="T12" i="23"/>
  <c r="T10" i="23"/>
  <c r="S40" i="23"/>
  <c r="T40" i="23"/>
  <c r="T39" i="23"/>
  <c r="T38" i="23"/>
  <c r="T51" i="22"/>
  <c r="T66" i="22"/>
  <c r="T81" i="22"/>
  <c r="T107" i="22"/>
  <c r="T122" i="22"/>
  <c r="T137" i="22"/>
  <c r="T178" i="22"/>
  <c r="S193" i="22"/>
  <c r="T193" i="22"/>
  <c r="T206" i="22"/>
  <c r="T247" i="22"/>
  <c r="T277" i="22"/>
  <c r="T318" i="22"/>
  <c r="T359" i="22"/>
  <c r="T654" i="22"/>
  <c r="T695" i="22"/>
  <c r="T725" i="22"/>
  <c r="T766" i="22"/>
  <c r="T11" i="22"/>
  <c r="T12" i="22"/>
  <c r="T24" i="22"/>
  <c r="S25" i="22"/>
  <c r="T25" i="22"/>
  <c r="O42" i="22"/>
  <c r="Q42" i="22"/>
  <c r="S38" i="22"/>
  <c r="T38" i="22"/>
  <c r="T39" i="22"/>
  <c r="P56" i="22"/>
  <c r="S53" i="22"/>
  <c r="T53" i="22"/>
  <c r="P70" i="22"/>
  <c r="R70" i="22"/>
  <c r="O84" i="22"/>
  <c r="Q84" i="22"/>
  <c r="T79" i="22"/>
  <c r="T80" i="22"/>
  <c r="O98" i="22"/>
  <c r="Q98" i="22"/>
  <c r="S94" i="22"/>
  <c r="T94" i="22"/>
  <c r="T95" i="22"/>
  <c r="P112" i="22"/>
  <c r="S109" i="22"/>
  <c r="T109" i="22"/>
  <c r="P126" i="22"/>
  <c r="R126" i="22"/>
  <c r="O140" i="22"/>
  <c r="Q140" i="22"/>
  <c r="T135" i="22"/>
  <c r="T136" i="22"/>
  <c r="O154" i="22"/>
  <c r="Q154" i="22"/>
  <c r="S150" i="22"/>
  <c r="T150" i="22"/>
  <c r="T151" i="22"/>
  <c r="P168" i="22"/>
  <c r="P182" i="22"/>
  <c r="R182" i="22"/>
  <c r="O196" i="22"/>
  <c r="Q196" i="22"/>
  <c r="T191" i="22"/>
  <c r="T192" i="22"/>
  <c r="T221" i="22"/>
  <c r="T262" i="22"/>
  <c r="T303" i="22"/>
  <c r="T333" i="22"/>
  <c r="O406" i="22"/>
  <c r="O434" i="22"/>
  <c r="O462" i="22"/>
  <c r="O490" i="22"/>
  <c r="O518" i="22"/>
  <c r="O546" i="22"/>
  <c r="O574" i="22"/>
  <c r="O602" i="22"/>
  <c r="O630" i="22"/>
  <c r="T630" i="22"/>
  <c r="K623" i="22" s="1"/>
  <c r="T639" i="22"/>
  <c r="T669" i="22"/>
  <c r="T710" i="22"/>
  <c r="T751" i="22"/>
  <c r="T781" i="22"/>
  <c r="P210" i="22"/>
  <c r="R210" i="22"/>
  <c r="O224" i="22"/>
  <c r="Q224" i="22"/>
  <c r="T219" i="22"/>
  <c r="T220" i="22"/>
  <c r="O238" i="22"/>
  <c r="Q238" i="22"/>
  <c r="S234" i="22"/>
  <c r="T234" i="22"/>
  <c r="T235" i="22"/>
  <c r="P252" i="22"/>
  <c r="S249" i="22"/>
  <c r="T249" i="22"/>
  <c r="P266" i="22"/>
  <c r="R266" i="22"/>
  <c r="O280" i="22"/>
  <c r="Q280" i="22"/>
  <c r="T275" i="22"/>
  <c r="T276" i="22"/>
  <c r="O294" i="22"/>
  <c r="Q294" i="22"/>
  <c r="S290" i="22"/>
  <c r="T290" i="22"/>
  <c r="T291" i="22"/>
  <c r="S305" i="22"/>
  <c r="T305" i="22"/>
  <c r="P322" i="22"/>
  <c r="R322" i="22"/>
  <c r="O336" i="22"/>
  <c r="Q336" i="22"/>
  <c r="T331" i="22"/>
  <c r="T332" i="22"/>
  <c r="O350" i="22"/>
  <c r="Q350" i="22"/>
  <c r="S346" i="22"/>
  <c r="T346" i="22"/>
  <c r="T347" i="22"/>
  <c r="P364" i="22"/>
  <c r="S361" i="22"/>
  <c r="T361" i="22"/>
  <c r="T374" i="22"/>
  <c r="T375" i="22"/>
  <c r="T388" i="22"/>
  <c r="T389" i="22"/>
  <c r="P644" i="22"/>
  <c r="S641" i="22"/>
  <c r="T641" i="22"/>
  <c r="P658" i="22"/>
  <c r="O672" i="22"/>
  <c r="Q672" i="22"/>
  <c r="T667" i="22"/>
  <c r="T668" i="22"/>
  <c r="O686" i="22"/>
  <c r="Q686" i="22"/>
  <c r="S682" i="22"/>
  <c r="T682" i="22"/>
  <c r="T683" i="22"/>
  <c r="P700" i="22"/>
  <c r="S697" i="22"/>
  <c r="T697" i="22"/>
  <c r="P714" i="22"/>
  <c r="O728" i="22"/>
  <c r="Q728" i="22"/>
  <c r="T723" i="22"/>
  <c r="T724" i="22"/>
  <c r="O742" i="22"/>
  <c r="Q742" i="22"/>
  <c r="S738" i="22"/>
  <c r="T738" i="22"/>
  <c r="T739" i="22"/>
  <c r="P756" i="22"/>
  <c r="S753" i="22"/>
  <c r="T753" i="22"/>
  <c r="P770" i="22"/>
  <c r="O784" i="22"/>
  <c r="Q784" i="22"/>
  <c r="T779" i="22"/>
  <c r="T780" i="22"/>
  <c r="O798" i="22"/>
  <c r="Q798" i="22"/>
  <c r="S794" i="22"/>
  <c r="T794" i="22"/>
  <c r="R15" i="23"/>
  <c r="R43" i="23"/>
  <c r="R71" i="23"/>
  <c r="R99" i="23"/>
  <c r="R127" i="23"/>
  <c r="R155" i="23"/>
  <c r="R183" i="23"/>
  <c r="R211" i="23"/>
  <c r="R239" i="23"/>
  <c r="R267" i="23"/>
  <c r="R295" i="23"/>
  <c r="R323" i="23"/>
  <c r="R351" i="23"/>
  <c r="R379" i="23"/>
  <c r="R393" i="23"/>
  <c r="R435" i="23"/>
  <c r="T430" i="23"/>
  <c r="T435" i="23" s="1"/>
  <c r="K428" i="23" s="1"/>
  <c r="R449" i="23"/>
  <c r="S11" i="23"/>
  <c r="T24" i="23"/>
  <c r="S26" i="23"/>
  <c r="S39" i="23"/>
  <c r="T52" i="23"/>
  <c r="S54" i="23"/>
  <c r="S67" i="23"/>
  <c r="T80" i="23"/>
  <c r="S82" i="23"/>
  <c r="S95" i="23"/>
  <c r="T108" i="23"/>
  <c r="T113" i="23" s="1"/>
  <c r="K106" i="23" s="1"/>
  <c r="S110" i="23"/>
  <c r="S123" i="23"/>
  <c r="T136" i="23"/>
  <c r="T141" i="23" s="1"/>
  <c r="K134" i="23" s="1"/>
  <c r="S138" i="23"/>
  <c r="S151" i="23"/>
  <c r="T164" i="23"/>
  <c r="T169" i="23" s="1"/>
  <c r="K162" i="23" s="1"/>
  <c r="S166" i="23"/>
  <c r="S179" i="23"/>
  <c r="T192" i="23"/>
  <c r="T197" i="23" s="1"/>
  <c r="K190" i="23" s="1"/>
  <c r="S194" i="23"/>
  <c r="S207" i="23"/>
  <c r="T220" i="23"/>
  <c r="T225" i="23" s="1"/>
  <c r="K218" i="23" s="1"/>
  <c r="S222" i="23"/>
  <c r="S235" i="23"/>
  <c r="T248" i="23"/>
  <c r="T253" i="23" s="1"/>
  <c r="K246" i="23" s="1"/>
  <c r="S250" i="23"/>
  <c r="S263" i="23"/>
  <c r="T276" i="23"/>
  <c r="T281" i="23" s="1"/>
  <c r="K274" i="23" s="1"/>
  <c r="S278" i="23"/>
  <c r="S291" i="23"/>
  <c r="T304" i="23"/>
  <c r="T309" i="23" s="1"/>
  <c r="K302" i="23" s="1"/>
  <c r="S306" i="23"/>
  <c r="S319" i="23"/>
  <c r="T332" i="23"/>
  <c r="T337" i="23" s="1"/>
  <c r="K330" i="23" s="1"/>
  <c r="S334" i="23"/>
  <c r="S347" i="23"/>
  <c r="T360" i="23"/>
  <c r="T365" i="23" s="1"/>
  <c r="K358" i="23" s="1"/>
  <c r="S362" i="23"/>
  <c r="S375" i="23"/>
  <c r="S390" i="23"/>
  <c r="R407" i="23"/>
  <c r="T402" i="23"/>
  <c r="T407" i="23" s="1"/>
  <c r="K400" i="23" s="1"/>
  <c r="T421" i="23"/>
  <c r="K414" i="23" s="1"/>
  <c r="R421" i="23"/>
  <c r="P449" i="23"/>
  <c r="P463" i="23"/>
  <c r="R463" i="23"/>
  <c r="T458" i="23"/>
  <c r="T463" i="23" s="1"/>
  <c r="K456" i="23" s="1"/>
  <c r="R477" i="23"/>
  <c r="R505" i="23"/>
  <c r="R533" i="23"/>
  <c r="R561" i="23"/>
  <c r="R589" i="23"/>
  <c r="R617" i="23"/>
  <c r="S654" i="23"/>
  <c r="Q659" i="23"/>
  <c r="S669" i="23"/>
  <c r="S684" i="23"/>
  <c r="S710" i="23"/>
  <c r="Q715" i="23"/>
  <c r="S725" i="23"/>
  <c r="S740" i="23"/>
  <c r="S766" i="23"/>
  <c r="Q771" i="23"/>
  <c r="S781" i="23"/>
  <c r="S796" i="23"/>
  <c r="S10" i="23"/>
  <c r="S24" i="23"/>
  <c r="S38" i="23"/>
  <c r="S43" i="23" s="1"/>
  <c r="H36" i="23" s="1"/>
  <c r="S52" i="23"/>
  <c r="S66" i="23"/>
  <c r="S80" i="23"/>
  <c r="S94" i="23"/>
  <c r="S99" i="23" s="1"/>
  <c r="H92" i="23" s="1"/>
  <c r="S108" i="23"/>
  <c r="S122" i="23"/>
  <c r="S136" i="23"/>
  <c r="S141" i="23" s="1"/>
  <c r="H134" i="23" s="1"/>
  <c r="S150" i="23"/>
  <c r="S155" i="23" s="1"/>
  <c r="H148" i="23" s="1"/>
  <c r="S164" i="23"/>
  <c r="S178" i="23"/>
  <c r="S192" i="23"/>
  <c r="S197" i="23" s="1"/>
  <c r="H190" i="23" s="1"/>
  <c r="S206" i="23"/>
  <c r="S211" i="23" s="1"/>
  <c r="H204" i="23" s="1"/>
  <c r="S220" i="23"/>
  <c r="S234" i="23"/>
  <c r="S239" i="23" s="1"/>
  <c r="H232" i="23" s="1"/>
  <c r="S248" i="23"/>
  <c r="S253" i="23" s="1"/>
  <c r="H246" i="23" s="1"/>
  <c r="S262" i="23"/>
  <c r="S267" i="23" s="1"/>
  <c r="H260" i="23" s="1"/>
  <c r="S276" i="23"/>
  <c r="S290" i="23"/>
  <c r="S295" i="23" s="1"/>
  <c r="H288" i="23" s="1"/>
  <c r="S304" i="23"/>
  <c r="S309" i="23" s="1"/>
  <c r="H302" i="23" s="1"/>
  <c r="S318" i="23"/>
  <c r="S323" i="23" s="1"/>
  <c r="H316" i="23" s="1"/>
  <c r="S332" i="23"/>
  <c r="S346" i="23"/>
  <c r="S351" i="23" s="1"/>
  <c r="H344" i="23" s="1"/>
  <c r="S360" i="23"/>
  <c r="S365" i="23" s="1"/>
  <c r="H358" i="23" s="1"/>
  <c r="S374" i="23"/>
  <c r="S379" i="23" s="1"/>
  <c r="H372" i="23" s="1"/>
  <c r="S388" i="23"/>
  <c r="S393" i="23" s="1"/>
  <c r="H386" i="23" s="1"/>
  <c r="S404" i="23"/>
  <c r="S417" i="23"/>
  <c r="S432" i="23"/>
  <c r="S445" i="23"/>
  <c r="S460" i="23"/>
  <c r="S473" i="23"/>
  <c r="T486" i="23"/>
  <c r="T491" i="23" s="1"/>
  <c r="K484" i="23" s="1"/>
  <c r="S488" i="23"/>
  <c r="S501" i="23"/>
  <c r="T514" i="23"/>
  <c r="T519" i="23" s="1"/>
  <c r="K512" i="23" s="1"/>
  <c r="S516" i="23"/>
  <c r="S529" i="23"/>
  <c r="T542" i="23"/>
  <c r="T547" i="23" s="1"/>
  <c r="K540" i="23" s="1"/>
  <c r="S544" i="23"/>
  <c r="S557" i="23"/>
  <c r="T570" i="23"/>
  <c r="T575" i="23" s="1"/>
  <c r="K568" i="23" s="1"/>
  <c r="S572" i="23"/>
  <c r="S585" i="23"/>
  <c r="T598" i="23"/>
  <c r="T603" i="23" s="1"/>
  <c r="K596" i="23" s="1"/>
  <c r="S600" i="23"/>
  <c r="S613" i="23"/>
  <c r="T626" i="23"/>
  <c r="T631" i="23" s="1"/>
  <c r="K624" i="23" s="1"/>
  <c r="S628" i="23"/>
  <c r="S641" i="23"/>
  <c r="S656" i="23"/>
  <c r="O687" i="23"/>
  <c r="T687" i="23"/>
  <c r="K680" i="23" s="1"/>
  <c r="S682" i="23"/>
  <c r="Q687" i="23"/>
  <c r="S697" i="23"/>
  <c r="S712" i="23"/>
  <c r="O743" i="23"/>
  <c r="T743" i="23"/>
  <c r="K736" i="23" s="1"/>
  <c r="S738" i="23"/>
  <c r="Q743" i="23"/>
  <c r="S753" i="23"/>
  <c r="S768" i="23"/>
  <c r="O799" i="23"/>
  <c r="T799" i="23"/>
  <c r="K792" i="23" s="1"/>
  <c r="S794" i="23"/>
  <c r="Q799" i="23"/>
  <c r="S402" i="23"/>
  <c r="S416" i="23"/>
  <c r="S421" i="23" s="1"/>
  <c r="H414" i="23" s="1"/>
  <c r="S430" i="23"/>
  <c r="S444" i="23"/>
  <c r="S449" i="23" s="1"/>
  <c r="H442" i="23" s="1"/>
  <c r="S458" i="23"/>
  <c r="S472" i="23"/>
  <c r="S477" i="23" s="1"/>
  <c r="H470" i="23" s="1"/>
  <c r="S486" i="23"/>
  <c r="S491" i="23" s="1"/>
  <c r="H484" i="23" s="1"/>
  <c r="S500" i="23"/>
  <c r="S505" i="23" s="1"/>
  <c r="H498" i="23" s="1"/>
  <c r="S514" i="23"/>
  <c r="S528" i="23"/>
  <c r="S533" i="23" s="1"/>
  <c r="H526" i="23" s="1"/>
  <c r="S542" i="23"/>
  <c r="S547" i="23" s="1"/>
  <c r="H540" i="23" s="1"/>
  <c r="S556" i="23"/>
  <c r="S561" i="23" s="1"/>
  <c r="H554" i="23" s="1"/>
  <c r="S570" i="23"/>
  <c r="S584" i="23"/>
  <c r="S589" i="23" s="1"/>
  <c r="H582" i="23" s="1"/>
  <c r="S598" i="23"/>
  <c r="S603" i="23" s="1"/>
  <c r="H596" i="23" s="1"/>
  <c r="S612" i="23"/>
  <c r="S617" i="23" s="1"/>
  <c r="H610" i="23" s="1"/>
  <c r="S626" i="23"/>
  <c r="T645" i="23"/>
  <c r="K638" i="23" s="1"/>
  <c r="S640" i="23"/>
  <c r="S642" i="23"/>
  <c r="Q645" i="23"/>
  <c r="S655" i="23"/>
  <c r="T673" i="23"/>
  <c r="K666" i="23" s="1"/>
  <c r="S668" i="23"/>
  <c r="S673" i="23" s="1"/>
  <c r="H666" i="23" s="1"/>
  <c r="S670" i="23"/>
  <c r="Q673" i="23"/>
  <c r="S683" i="23"/>
  <c r="T701" i="23"/>
  <c r="K694" i="23" s="1"/>
  <c r="S696" i="23"/>
  <c r="S698" i="23"/>
  <c r="Q701" i="23"/>
  <c r="S711" i="23"/>
  <c r="T729" i="23"/>
  <c r="K722" i="23" s="1"/>
  <c r="S724" i="23"/>
  <c r="S729" i="23" s="1"/>
  <c r="H722" i="23" s="1"/>
  <c r="S726" i="23"/>
  <c r="Q729" i="23"/>
  <c r="S739" i="23"/>
  <c r="T757" i="23"/>
  <c r="K750" i="23" s="1"/>
  <c r="S752" i="23"/>
  <c r="S754" i="23"/>
  <c r="Q757" i="23"/>
  <c r="S767" i="23"/>
  <c r="T785" i="23"/>
  <c r="K778" i="23" s="1"/>
  <c r="S780" i="23"/>
  <c r="S785" i="23" s="1"/>
  <c r="H778" i="23" s="1"/>
  <c r="S782" i="23"/>
  <c r="Q785" i="23"/>
  <c r="S795" i="23"/>
  <c r="T10" i="22"/>
  <c r="S10" i="22"/>
  <c r="S11" i="22"/>
  <c r="S12" i="22"/>
  <c r="S23" i="22"/>
  <c r="S24" i="22"/>
  <c r="R56" i="22"/>
  <c r="R84" i="22"/>
  <c r="R112" i="22"/>
  <c r="R140" i="22"/>
  <c r="R168" i="22"/>
  <c r="R196" i="22"/>
  <c r="R224" i="22"/>
  <c r="R252" i="22"/>
  <c r="R280" i="22"/>
  <c r="R336" i="22"/>
  <c r="R364" i="22"/>
  <c r="T23" i="22"/>
  <c r="T37" i="22"/>
  <c r="S39" i="22"/>
  <c r="S52" i="22"/>
  <c r="T65" i="22"/>
  <c r="S67" i="22"/>
  <c r="S80" i="22"/>
  <c r="T93" i="22"/>
  <c r="S95" i="22"/>
  <c r="S108" i="22"/>
  <c r="T121" i="22"/>
  <c r="T126" i="22" s="1"/>
  <c r="K119" i="22" s="1"/>
  <c r="S123" i="22"/>
  <c r="S136" i="22"/>
  <c r="T149" i="22"/>
  <c r="S151" i="22"/>
  <c r="T177" i="22"/>
  <c r="S179" i="22"/>
  <c r="S192" i="22"/>
  <c r="T205" i="22"/>
  <c r="T210" i="22" s="1"/>
  <c r="K203" i="22" s="1"/>
  <c r="S207" i="22"/>
  <c r="S220" i="22"/>
  <c r="T233" i="22"/>
  <c r="S235" i="22"/>
  <c r="S248" i="22"/>
  <c r="T261" i="22"/>
  <c r="T266" i="22" s="1"/>
  <c r="K259" i="22" s="1"/>
  <c r="S263" i="22"/>
  <c r="S276" i="22"/>
  <c r="T289" i="22"/>
  <c r="S291" i="22"/>
  <c r="T317" i="22"/>
  <c r="T322" i="22" s="1"/>
  <c r="K315" i="22" s="1"/>
  <c r="S319" i="22"/>
  <c r="S332" i="22"/>
  <c r="T345" i="22"/>
  <c r="S347" i="22"/>
  <c r="S360" i="22"/>
  <c r="S37" i="22"/>
  <c r="S51" i="22"/>
  <c r="S65" i="22"/>
  <c r="S70" i="22" s="1"/>
  <c r="H63" i="22" s="1"/>
  <c r="S79" i="22"/>
  <c r="S93" i="22"/>
  <c r="S107" i="22"/>
  <c r="S121" i="22"/>
  <c r="S126" i="22" s="1"/>
  <c r="H119" i="22" s="1"/>
  <c r="S135" i="22"/>
  <c r="S149" i="22"/>
  <c r="S154" i="22" s="1"/>
  <c r="H147" i="22" s="1"/>
  <c r="S177" i="22"/>
  <c r="S191" i="22"/>
  <c r="S196" i="22" s="1"/>
  <c r="H189" i="22" s="1"/>
  <c r="S205" i="22"/>
  <c r="S219" i="22"/>
  <c r="S233" i="22"/>
  <c r="S247" i="22"/>
  <c r="S261" i="22"/>
  <c r="S275" i="22"/>
  <c r="S289" i="22"/>
  <c r="S317" i="22"/>
  <c r="S331" i="22"/>
  <c r="S345" i="22"/>
  <c r="S359" i="22"/>
  <c r="S373" i="22"/>
  <c r="S378" i="22" s="1"/>
  <c r="H371" i="22" s="1"/>
  <c r="S387" i="22"/>
  <c r="S392" i="22" s="1"/>
  <c r="H385" i="22" s="1"/>
  <c r="T406" i="22"/>
  <c r="K399" i="22" s="1"/>
  <c r="S401" i="22"/>
  <c r="S403" i="22"/>
  <c r="Q406" i="22"/>
  <c r="S416" i="22"/>
  <c r="T434" i="22"/>
  <c r="K427" i="22" s="1"/>
  <c r="S429" i="22"/>
  <c r="S431" i="22"/>
  <c r="Q434" i="22"/>
  <c r="S444" i="22"/>
  <c r="T462" i="22"/>
  <c r="K455" i="22" s="1"/>
  <c r="S457" i="22"/>
  <c r="S459" i="22"/>
  <c r="Q462" i="22"/>
  <c r="S472" i="22"/>
  <c r="T490" i="22"/>
  <c r="K483" i="22" s="1"/>
  <c r="S485" i="22"/>
  <c r="S487" i="22"/>
  <c r="Q490" i="22"/>
  <c r="S500" i="22"/>
  <c r="T518" i="22"/>
  <c r="K511" i="22" s="1"/>
  <c r="S513" i="22"/>
  <c r="S515" i="22"/>
  <c r="Q518" i="22"/>
  <c r="S528" i="22"/>
  <c r="T546" i="22"/>
  <c r="K539" i="22" s="1"/>
  <c r="S541" i="22"/>
  <c r="S543" i="22"/>
  <c r="Q546" i="22"/>
  <c r="S556" i="22"/>
  <c r="T574" i="22"/>
  <c r="K567" i="22" s="1"/>
  <c r="S569" i="22"/>
  <c r="S571" i="22"/>
  <c r="Q574" i="22"/>
  <c r="S584" i="22"/>
  <c r="T602" i="22"/>
  <c r="K595" i="22" s="1"/>
  <c r="S597" i="22"/>
  <c r="S599" i="22"/>
  <c r="Q602" i="22"/>
  <c r="S612" i="22"/>
  <c r="S625" i="22"/>
  <c r="S627" i="22"/>
  <c r="Q630" i="22"/>
  <c r="R644" i="22"/>
  <c r="P672" i="22"/>
  <c r="R686" i="22"/>
  <c r="T681" i="22"/>
  <c r="T700" i="22"/>
  <c r="K693" i="22" s="1"/>
  <c r="R700" i="22"/>
  <c r="P728" i="22"/>
  <c r="R742" i="22"/>
  <c r="T737" i="22"/>
  <c r="T742" i="22" s="1"/>
  <c r="K735" i="22" s="1"/>
  <c r="R756" i="22"/>
  <c r="P784" i="22"/>
  <c r="P798" i="22"/>
  <c r="R798" i="22"/>
  <c r="T793" i="22"/>
  <c r="T373" i="22"/>
  <c r="T387" i="22"/>
  <c r="S402" i="22"/>
  <c r="S415" i="22"/>
  <c r="S417" i="22"/>
  <c r="Q420" i="22"/>
  <c r="S430" i="22"/>
  <c r="S443" i="22"/>
  <c r="S445" i="22"/>
  <c r="Q448" i="22"/>
  <c r="S458" i="22"/>
  <c r="S471" i="22"/>
  <c r="S473" i="22"/>
  <c r="Q476" i="22"/>
  <c r="S486" i="22"/>
  <c r="S499" i="22"/>
  <c r="S501" i="22"/>
  <c r="Q504" i="22"/>
  <c r="S514" i="22"/>
  <c r="S527" i="22"/>
  <c r="S529" i="22"/>
  <c r="Q532" i="22"/>
  <c r="S542" i="22"/>
  <c r="S555" i="22"/>
  <c r="S557" i="22"/>
  <c r="Q560" i="22"/>
  <c r="S570" i="22"/>
  <c r="S583" i="22"/>
  <c r="S585" i="22"/>
  <c r="Q588" i="22"/>
  <c r="S598" i="22"/>
  <c r="S611" i="22"/>
  <c r="S613" i="22"/>
  <c r="Q616" i="22"/>
  <c r="S626" i="22"/>
  <c r="R658" i="22"/>
  <c r="T653" i="22"/>
  <c r="R672" i="22"/>
  <c r="R714" i="22"/>
  <c r="T709" i="22"/>
  <c r="R728" i="22"/>
  <c r="R770" i="22"/>
  <c r="T765" i="22"/>
  <c r="T770" i="22" s="1"/>
  <c r="K763" i="22" s="1"/>
  <c r="R784" i="22"/>
  <c r="S640" i="22"/>
  <c r="S655" i="22"/>
  <c r="S668" i="22"/>
  <c r="S683" i="22"/>
  <c r="S696" i="22"/>
  <c r="S711" i="22"/>
  <c r="S724" i="22"/>
  <c r="S739" i="22"/>
  <c r="S752" i="22"/>
  <c r="S767" i="22"/>
  <c r="S780" i="22"/>
  <c r="S639" i="22"/>
  <c r="S653" i="22"/>
  <c r="S667" i="22"/>
  <c r="S681" i="22"/>
  <c r="S695" i="22"/>
  <c r="S709" i="22"/>
  <c r="S723" i="22"/>
  <c r="S737" i="22"/>
  <c r="S751" i="22"/>
  <c r="S765" i="22"/>
  <c r="S779" i="22"/>
  <c r="S793" i="22"/>
  <c r="S795" i="22"/>
  <c r="S784" i="22" l="1"/>
  <c r="H777" i="22" s="1"/>
  <c r="S756" i="22"/>
  <c r="H749" i="22" s="1"/>
  <c r="S728" i="22"/>
  <c r="H721" i="22" s="1"/>
  <c r="S700" i="22"/>
  <c r="H693" i="22" s="1"/>
  <c r="S672" i="22"/>
  <c r="H665" i="22" s="1"/>
  <c r="S644" i="22"/>
  <c r="H637" i="22" s="1"/>
  <c r="T714" i="22"/>
  <c r="K707" i="22" s="1"/>
  <c r="S616" i="22"/>
  <c r="H609" i="22" s="1"/>
  <c r="S588" i="22"/>
  <c r="H581" i="22" s="1"/>
  <c r="S560" i="22"/>
  <c r="H553" i="22" s="1"/>
  <c r="S532" i="22"/>
  <c r="H525" i="22" s="1"/>
  <c r="S504" i="22"/>
  <c r="H497" i="22" s="1"/>
  <c r="S476" i="22"/>
  <c r="H469" i="22" s="1"/>
  <c r="S448" i="22"/>
  <c r="H441" i="22" s="1"/>
  <c r="S420" i="22"/>
  <c r="H413" i="22" s="1"/>
  <c r="T392" i="22"/>
  <c r="K385" i="22" s="1"/>
  <c r="T798" i="22"/>
  <c r="K791" i="22" s="1"/>
  <c r="S630" i="22"/>
  <c r="H623" i="22" s="1"/>
  <c r="S602" i="22"/>
  <c r="H595" i="22" s="1"/>
  <c r="S546" i="22"/>
  <c r="H539" i="22" s="1"/>
  <c r="S490" i="22"/>
  <c r="H483" i="22" s="1"/>
  <c r="S434" i="22"/>
  <c r="H427" i="22" s="1"/>
  <c r="S350" i="22"/>
  <c r="H343" i="22" s="1"/>
  <c r="S294" i="22"/>
  <c r="S238" i="22"/>
  <c r="S210" i="22"/>
  <c r="H203" i="22" s="1"/>
  <c r="S182" i="22"/>
  <c r="S140" i="22"/>
  <c r="H133" i="22" s="1"/>
  <c r="S84" i="22"/>
  <c r="H77" i="22" s="1"/>
  <c r="T154" i="22"/>
  <c r="K147" i="22" s="1"/>
  <c r="T784" i="22"/>
  <c r="K777" i="22" s="1"/>
  <c r="T672" i="22"/>
  <c r="K665" i="22" s="1"/>
  <c r="T644" i="22"/>
  <c r="K637" i="22" s="1"/>
  <c r="T224" i="22"/>
  <c r="K217" i="22" s="1"/>
  <c r="T756" i="22"/>
  <c r="K749" i="22" s="1"/>
  <c r="T252" i="22"/>
  <c r="S183" i="23"/>
  <c r="H176" i="23" s="1"/>
  <c r="T183" i="23"/>
  <c r="K176" i="23" s="1"/>
  <c r="T155" i="23"/>
  <c r="K148" i="23" s="1"/>
  <c r="S127" i="23"/>
  <c r="H120" i="23" s="1"/>
  <c r="T127" i="23"/>
  <c r="K120" i="23" s="1"/>
  <c r="T99" i="23"/>
  <c r="K92" i="23" s="1"/>
  <c r="T336" i="22"/>
  <c r="K329" i="22" s="1"/>
  <c r="S322" i="22"/>
  <c r="H315" i="22" s="1"/>
  <c r="S266" i="22"/>
  <c r="H259" i="22" s="1"/>
  <c r="T280" i="22"/>
  <c r="K273" i="22" s="1"/>
  <c r="S85" i="23"/>
  <c r="H78" i="23" s="1"/>
  <c r="T85" i="23"/>
  <c r="K78" i="23" s="1"/>
  <c r="T71" i="23"/>
  <c r="K64" i="23" s="1"/>
  <c r="S71" i="23"/>
  <c r="H64" i="23" s="1"/>
  <c r="T57" i="23"/>
  <c r="K50" i="23" s="1"/>
  <c r="T98" i="22"/>
  <c r="K91" i="22" s="1"/>
  <c r="S98" i="22"/>
  <c r="H91" i="22" s="1"/>
  <c r="S29" i="23"/>
  <c r="H22" i="23" s="1"/>
  <c r="T29" i="23"/>
  <c r="K22" i="23" s="1"/>
  <c r="T15" i="23"/>
  <c r="K8" i="23" s="1"/>
  <c r="S15" i="23"/>
  <c r="H8" i="23" s="1"/>
  <c r="T43" i="23"/>
  <c r="K36" i="23" s="1"/>
  <c r="T42" i="22"/>
  <c r="K35" i="22" s="1"/>
  <c r="S42" i="22"/>
  <c r="H35" i="22" s="1"/>
  <c r="T112" i="22"/>
  <c r="K105" i="22" s="1"/>
  <c r="T658" i="22"/>
  <c r="K651" i="22" s="1"/>
  <c r="T378" i="22"/>
  <c r="K371" i="22" s="1"/>
  <c r="T686" i="22"/>
  <c r="K679" i="22" s="1"/>
  <c r="S364" i="22"/>
  <c r="H357" i="22" s="1"/>
  <c r="S252" i="22"/>
  <c r="T350" i="22"/>
  <c r="K343" i="22" s="1"/>
  <c r="T294" i="22"/>
  <c r="T238" i="22"/>
  <c r="T182" i="22"/>
  <c r="T70" i="22"/>
  <c r="K63" i="22" s="1"/>
  <c r="T28" i="22"/>
  <c r="K21" i="22" s="1"/>
  <c r="T15" i="22"/>
  <c r="K8" i="22" s="1"/>
  <c r="T728" i="22"/>
  <c r="K721" i="22" s="1"/>
  <c r="T196" i="22"/>
  <c r="K189" i="22" s="1"/>
  <c r="T140" i="22"/>
  <c r="K133" i="22" s="1"/>
  <c r="T84" i="22"/>
  <c r="K77" i="22" s="1"/>
  <c r="T364" i="22"/>
  <c r="K357" i="22" s="1"/>
  <c r="T168" i="22"/>
  <c r="T56" i="22"/>
  <c r="K49" i="22" s="1"/>
  <c r="S771" i="23"/>
  <c r="H764" i="23" s="1"/>
  <c r="S715" i="23"/>
  <c r="H708" i="23" s="1"/>
  <c r="S659" i="23"/>
  <c r="H652" i="23" s="1"/>
  <c r="S757" i="23"/>
  <c r="H750" i="23" s="1"/>
  <c r="S701" i="23"/>
  <c r="H694" i="23" s="1"/>
  <c r="S645" i="23"/>
  <c r="H638" i="23" s="1"/>
  <c r="S631" i="23"/>
  <c r="H624" i="23" s="1"/>
  <c r="S575" i="23"/>
  <c r="H568" i="23" s="1"/>
  <c r="S519" i="23"/>
  <c r="H512" i="23" s="1"/>
  <c r="S463" i="23"/>
  <c r="H456" i="23" s="1"/>
  <c r="S435" i="23"/>
  <c r="H428" i="23" s="1"/>
  <c r="S407" i="23"/>
  <c r="H400" i="23" s="1"/>
  <c r="S799" i="23"/>
  <c r="H792" i="23" s="1"/>
  <c r="S743" i="23"/>
  <c r="H736" i="23" s="1"/>
  <c r="S687" i="23"/>
  <c r="H680" i="23" s="1"/>
  <c r="S337" i="23"/>
  <c r="H330" i="23" s="1"/>
  <c r="S281" i="23"/>
  <c r="H274" i="23" s="1"/>
  <c r="S225" i="23"/>
  <c r="H218" i="23" s="1"/>
  <c r="S169" i="23"/>
  <c r="H162" i="23" s="1"/>
  <c r="S113" i="23"/>
  <c r="H106" i="23" s="1"/>
  <c r="S57" i="23"/>
  <c r="H50" i="23" s="1"/>
  <c r="S15" i="22"/>
  <c r="H8" i="22" s="1"/>
  <c r="S798" i="22"/>
  <c r="H791" i="22" s="1"/>
  <c r="S770" i="22"/>
  <c r="H763" i="22" s="1"/>
  <c r="S742" i="22"/>
  <c r="H735" i="22" s="1"/>
  <c r="S714" i="22"/>
  <c r="H707" i="22" s="1"/>
  <c r="S686" i="22"/>
  <c r="H679" i="22" s="1"/>
  <c r="S658" i="22"/>
  <c r="H651" i="22" s="1"/>
  <c r="S574" i="22"/>
  <c r="H567" i="22" s="1"/>
  <c r="S518" i="22"/>
  <c r="H511" i="22" s="1"/>
  <c r="S462" i="22"/>
  <c r="H455" i="22" s="1"/>
  <c r="S406" i="22"/>
  <c r="H399" i="22" s="1"/>
  <c r="S336" i="22"/>
  <c r="H329" i="22" s="1"/>
  <c r="S280" i="22"/>
  <c r="H273" i="22" s="1"/>
  <c r="S224" i="22"/>
  <c r="H217" i="22" s="1"/>
  <c r="S168" i="22"/>
  <c r="S112" i="22"/>
  <c r="H105" i="22" s="1"/>
  <c r="S56" i="22"/>
  <c r="H49" i="22" s="1"/>
  <c r="S28" i="22"/>
  <c r="H21" i="22" s="1"/>
  <c r="U56" i="20" l="1"/>
  <c r="V55" i="20"/>
  <c r="U55" i="20"/>
  <c r="U54" i="20"/>
  <c r="V53" i="20"/>
  <c r="U53" i="20"/>
  <c r="U51" i="20"/>
  <c r="V52" i="20"/>
  <c r="U52" i="20"/>
  <c r="X48" i="21" l="1"/>
  <c r="W48" i="21"/>
  <c r="V48" i="21"/>
  <c r="U48" i="21"/>
  <c r="X47" i="21"/>
  <c r="W47" i="21"/>
  <c r="V47" i="21"/>
  <c r="U47" i="21"/>
  <c r="AJ46" i="21"/>
  <c r="AI46" i="21"/>
  <c r="X46" i="21"/>
  <c r="W46" i="21"/>
  <c r="V46" i="21"/>
  <c r="U46" i="21"/>
  <c r="R46" i="21"/>
  <c r="Q46" i="21"/>
  <c r="J46" i="21"/>
  <c r="AH46" i="21" s="1"/>
  <c r="I46" i="21"/>
  <c r="H46" i="21"/>
  <c r="G46" i="21"/>
  <c r="F46" i="21"/>
  <c r="E46" i="21"/>
  <c r="AF46" i="21" s="1"/>
  <c r="AJ45" i="21"/>
  <c r="AI45" i="21"/>
  <c r="X45" i="21"/>
  <c r="W45" i="21"/>
  <c r="V45" i="21"/>
  <c r="U45" i="21"/>
  <c r="R45" i="21"/>
  <c r="Q45" i="21"/>
  <c r="J45" i="21"/>
  <c r="I45" i="21"/>
  <c r="AH45" i="21" s="1"/>
  <c r="H45" i="21"/>
  <c r="G45" i="21"/>
  <c r="F45" i="21"/>
  <c r="E45" i="21"/>
  <c r="AF45" i="21" s="1"/>
  <c r="AJ44" i="21"/>
  <c r="AI44" i="21"/>
  <c r="X44" i="21"/>
  <c r="W44" i="21"/>
  <c r="V44" i="21"/>
  <c r="U44" i="21"/>
  <c r="R44" i="21"/>
  <c r="Q44" i="21"/>
  <c r="S44" i="21" s="1"/>
  <c r="J44" i="21"/>
  <c r="I44" i="21"/>
  <c r="H44" i="21"/>
  <c r="G44" i="21"/>
  <c r="AG44" i="21" s="1"/>
  <c r="F44" i="21"/>
  <c r="E44" i="21"/>
  <c r="AF44" i="21" s="1"/>
  <c r="AJ43" i="21"/>
  <c r="AI43" i="21"/>
  <c r="X43" i="21"/>
  <c r="W43" i="21"/>
  <c r="V43" i="21"/>
  <c r="U43" i="21"/>
  <c r="R43" i="21"/>
  <c r="Q43" i="21"/>
  <c r="Q49" i="21" s="1"/>
  <c r="J43" i="21"/>
  <c r="I43" i="21"/>
  <c r="H43" i="21"/>
  <c r="G43" i="21"/>
  <c r="F43" i="21"/>
  <c r="E43" i="21"/>
  <c r="AF43" i="21" s="1"/>
  <c r="X40" i="21"/>
  <c r="W40" i="21"/>
  <c r="V40" i="21"/>
  <c r="U40" i="21"/>
  <c r="X39" i="21"/>
  <c r="W39" i="21"/>
  <c r="V39" i="21"/>
  <c r="U39" i="21"/>
  <c r="AJ38" i="21"/>
  <c r="AI38" i="21"/>
  <c r="X38" i="21"/>
  <c r="W38" i="21"/>
  <c r="V38" i="21"/>
  <c r="U38" i="21"/>
  <c r="S38" i="21"/>
  <c r="R38" i="21"/>
  <c r="Q38" i="21"/>
  <c r="J38" i="21"/>
  <c r="I38" i="21"/>
  <c r="H38" i="21"/>
  <c r="G38" i="21"/>
  <c r="O38" i="21" s="1"/>
  <c r="F38" i="21"/>
  <c r="E38" i="21"/>
  <c r="AJ37" i="21"/>
  <c r="AI37" i="21"/>
  <c r="X37" i="21"/>
  <c r="W37" i="21"/>
  <c r="V37" i="21"/>
  <c r="U37" i="21"/>
  <c r="R37" i="21"/>
  <c r="Q37" i="21"/>
  <c r="J37" i="21"/>
  <c r="AH37" i="21" s="1"/>
  <c r="I37" i="21"/>
  <c r="H37" i="21"/>
  <c r="G37" i="21"/>
  <c r="F37" i="21"/>
  <c r="E37" i="21"/>
  <c r="AJ36" i="21"/>
  <c r="AI36" i="21"/>
  <c r="X36" i="21"/>
  <c r="W36" i="21"/>
  <c r="V36" i="21"/>
  <c r="U36" i="21"/>
  <c r="R36" i="21"/>
  <c r="Q36" i="21"/>
  <c r="J36" i="21"/>
  <c r="I36" i="21"/>
  <c r="AH36" i="21" s="1"/>
  <c r="H36" i="21"/>
  <c r="G36" i="21"/>
  <c r="F36" i="21"/>
  <c r="E36" i="21"/>
  <c r="AJ35" i="21"/>
  <c r="AI35" i="21"/>
  <c r="X35" i="21"/>
  <c r="W35" i="21"/>
  <c r="V35" i="21"/>
  <c r="U35" i="21"/>
  <c r="R35" i="21"/>
  <c r="Q35" i="21"/>
  <c r="S35" i="21" s="1"/>
  <c r="J35" i="21"/>
  <c r="I35" i="21"/>
  <c r="H35" i="21"/>
  <c r="G35" i="21"/>
  <c r="AG35" i="21" s="1"/>
  <c r="F35" i="21"/>
  <c r="E35" i="21"/>
  <c r="AF35" i="21" s="1"/>
  <c r="X32" i="21"/>
  <c r="W32" i="21"/>
  <c r="V32" i="21"/>
  <c r="U32" i="21"/>
  <c r="X31" i="21"/>
  <c r="W31" i="21"/>
  <c r="V31" i="21"/>
  <c r="U31" i="21"/>
  <c r="AJ30" i="21"/>
  <c r="AI30" i="21"/>
  <c r="X30" i="21"/>
  <c r="W30" i="21"/>
  <c r="V30" i="21"/>
  <c r="U30" i="21"/>
  <c r="R30" i="21"/>
  <c r="Q30" i="21"/>
  <c r="J30" i="21"/>
  <c r="I30" i="21"/>
  <c r="H30" i="21"/>
  <c r="G30" i="21"/>
  <c r="AG30" i="21" s="1"/>
  <c r="F30" i="21"/>
  <c r="E30" i="21"/>
  <c r="AJ29" i="21"/>
  <c r="AI29" i="21"/>
  <c r="X29" i="21"/>
  <c r="W29" i="21"/>
  <c r="V29" i="21"/>
  <c r="U29" i="21"/>
  <c r="R29" i="21"/>
  <c r="Q29" i="21"/>
  <c r="J29" i="21"/>
  <c r="I29" i="21"/>
  <c r="AH29" i="21" s="1"/>
  <c r="H29" i="21"/>
  <c r="G29" i="21"/>
  <c r="F29" i="21"/>
  <c r="E29" i="21"/>
  <c r="AF29" i="21" s="1"/>
  <c r="AJ28" i="21"/>
  <c r="AI28" i="21"/>
  <c r="X28" i="21"/>
  <c r="W28" i="21"/>
  <c r="V28" i="21"/>
  <c r="U28" i="21"/>
  <c r="R28" i="21"/>
  <c r="Q28" i="21"/>
  <c r="S28" i="21" s="1"/>
  <c r="J28" i="21"/>
  <c r="I28" i="21"/>
  <c r="H28" i="21"/>
  <c r="G28" i="21"/>
  <c r="AG28" i="21" s="1"/>
  <c r="F28" i="21"/>
  <c r="E28" i="21"/>
  <c r="AF28" i="21" s="1"/>
  <c r="AJ27" i="21"/>
  <c r="AI27" i="21"/>
  <c r="X27" i="21"/>
  <c r="W27" i="21"/>
  <c r="V27" i="21"/>
  <c r="U27" i="21"/>
  <c r="R27" i="21"/>
  <c r="R33" i="21" s="1"/>
  <c r="Q27" i="21"/>
  <c r="J27" i="21"/>
  <c r="I27" i="21"/>
  <c r="AH27" i="21" s="1"/>
  <c r="H27" i="21"/>
  <c r="G27" i="21"/>
  <c r="F27" i="21"/>
  <c r="E27" i="21"/>
  <c r="X23" i="21"/>
  <c r="W23" i="21"/>
  <c r="V23" i="21"/>
  <c r="U23" i="21"/>
  <c r="X22" i="21"/>
  <c r="W22" i="21"/>
  <c r="V22" i="21"/>
  <c r="U22" i="21"/>
  <c r="AJ21" i="21"/>
  <c r="AI21" i="21"/>
  <c r="X21" i="21"/>
  <c r="W21" i="21"/>
  <c r="V21" i="21"/>
  <c r="U21" i="21"/>
  <c r="R21" i="21"/>
  <c r="Q21" i="21"/>
  <c r="J21" i="21"/>
  <c r="AH21" i="21" s="1"/>
  <c r="I21" i="21"/>
  <c r="H21" i="21"/>
  <c r="G21" i="21"/>
  <c r="F21" i="21"/>
  <c r="E21" i="21"/>
  <c r="AF21" i="21" s="1"/>
  <c r="AJ20" i="21"/>
  <c r="AI20" i="21"/>
  <c r="X20" i="21"/>
  <c r="W20" i="21"/>
  <c r="V20" i="21"/>
  <c r="U20" i="21"/>
  <c r="R20" i="21"/>
  <c r="S20" i="21" s="1"/>
  <c r="Q20" i="21"/>
  <c r="J20" i="21"/>
  <c r="I20" i="21"/>
  <c r="AH20" i="21" s="1"/>
  <c r="H20" i="21"/>
  <c r="AG20" i="21" s="1"/>
  <c r="G20" i="21"/>
  <c r="F20" i="21"/>
  <c r="E20" i="21"/>
  <c r="AF20" i="21" s="1"/>
  <c r="AJ19" i="21"/>
  <c r="AI19" i="21"/>
  <c r="X19" i="21"/>
  <c r="W19" i="21"/>
  <c r="V19" i="21"/>
  <c r="U19" i="21"/>
  <c r="R19" i="21"/>
  <c r="Q19" i="21"/>
  <c r="J19" i="21"/>
  <c r="I19" i="21"/>
  <c r="AH19" i="21" s="1"/>
  <c r="H19" i="21"/>
  <c r="G19" i="21"/>
  <c r="F19" i="21"/>
  <c r="E19" i="21"/>
  <c r="AF19" i="21" s="1"/>
  <c r="AJ18" i="21"/>
  <c r="AI18" i="21"/>
  <c r="X18" i="21"/>
  <c r="W18" i="21"/>
  <c r="V18" i="21"/>
  <c r="U18" i="21"/>
  <c r="R18" i="21"/>
  <c r="S18" i="21" s="1"/>
  <c r="Q18" i="21"/>
  <c r="Q24" i="21" s="1"/>
  <c r="J18" i="21"/>
  <c r="I18" i="21"/>
  <c r="AH18" i="21" s="1"/>
  <c r="H18" i="21"/>
  <c r="AG18" i="21" s="1"/>
  <c r="G18" i="21"/>
  <c r="F18" i="21"/>
  <c r="E18" i="21"/>
  <c r="AF18" i="21" s="1"/>
  <c r="X15" i="21"/>
  <c r="W15" i="21"/>
  <c r="V15" i="21"/>
  <c r="U15" i="21"/>
  <c r="X14" i="21"/>
  <c r="W14" i="21"/>
  <c r="V14" i="21"/>
  <c r="U14" i="21"/>
  <c r="AJ13" i="21"/>
  <c r="AI13" i="21"/>
  <c r="X13" i="21"/>
  <c r="W13" i="21"/>
  <c r="V13" i="21"/>
  <c r="U13" i="21"/>
  <c r="R13" i="21"/>
  <c r="S13" i="21" s="1"/>
  <c r="Q13" i="21"/>
  <c r="J13" i="21"/>
  <c r="I13" i="21"/>
  <c r="AH13" i="21" s="1"/>
  <c r="H13" i="21"/>
  <c r="G13" i="21"/>
  <c r="F13" i="21"/>
  <c r="E13" i="21"/>
  <c r="AJ12" i="21"/>
  <c r="AI12" i="21"/>
  <c r="X12" i="21"/>
  <c r="W12" i="21"/>
  <c r="V12" i="21"/>
  <c r="U12" i="21"/>
  <c r="R12" i="21"/>
  <c r="Q12" i="21"/>
  <c r="J12" i="21"/>
  <c r="I12" i="21"/>
  <c r="H12" i="21"/>
  <c r="G12" i="21"/>
  <c r="F12" i="21"/>
  <c r="E12" i="21"/>
  <c r="AJ11" i="21"/>
  <c r="AI11" i="21"/>
  <c r="X11" i="21"/>
  <c r="W11" i="21"/>
  <c r="V11" i="21"/>
  <c r="U11" i="21"/>
  <c r="R11" i="21"/>
  <c r="Q11" i="21"/>
  <c r="J11" i="21"/>
  <c r="I11" i="21"/>
  <c r="H11" i="21"/>
  <c r="G11" i="21"/>
  <c r="AG11" i="21" s="1"/>
  <c r="F11" i="21"/>
  <c r="E11" i="21"/>
  <c r="AJ10" i="21"/>
  <c r="AI10" i="21"/>
  <c r="X10" i="21"/>
  <c r="W10" i="21"/>
  <c r="V10" i="21"/>
  <c r="U10" i="21"/>
  <c r="R10" i="21"/>
  <c r="Q10" i="21"/>
  <c r="J10" i="21"/>
  <c r="I10" i="21"/>
  <c r="H10" i="21"/>
  <c r="G10" i="21"/>
  <c r="F10" i="21"/>
  <c r="E10" i="21"/>
  <c r="Q8" i="21"/>
  <c r="X7" i="21"/>
  <c r="W7" i="21"/>
  <c r="V7" i="21"/>
  <c r="U7" i="21"/>
  <c r="X6" i="21"/>
  <c r="W6" i="21"/>
  <c r="V6" i="21"/>
  <c r="U6" i="21"/>
  <c r="AJ5" i="21"/>
  <c r="AI5" i="21"/>
  <c r="X5" i="21"/>
  <c r="W5" i="21"/>
  <c r="V5" i="21"/>
  <c r="U5" i="21"/>
  <c r="R5" i="21"/>
  <c r="S5" i="21" s="1"/>
  <c r="Q5" i="21"/>
  <c r="J5" i="21"/>
  <c r="I5" i="21"/>
  <c r="AH5" i="21" s="1"/>
  <c r="H5" i="21"/>
  <c r="G5" i="21"/>
  <c r="AG5" i="21" s="1"/>
  <c r="F5" i="21"/>
  <c r="E5" i="21"/>
  <c r="AF5" i="21" s="1"/>
  <c r="D5" i="21" s="1"/>
  <c r="AJ4" i="21"/>
  <c r="AI4" i="21"/>
  <c r="AH4" i="21"/>
  <c r="X4" i="21"/>
  <c r="W4" i="21"/>
  <c r="V4" i="21"/>
  <c r="U4" i="21"/>
  <c r="R4" i="21"/>
  <c r="Q4" i="21"/>
  <c r="J4" i="21"/>
  <c r="I4" i="21"/>
  <c r="H4" i="21"/>
  <c r="G4" i="21"/>
  <c r="F4" i="21"/>
  <c r="E4" i="21"/>
  <c r="AJ3" i="21"/>
  <c r="AI3" i="21"/>
  <c r="X3" i="21"/>
  <c r="W3" i="21"/>
  <c r="V3" i="21"/>
  <c r="U3" i="21"/>
  <c r="R3" i="21"/>
  <c r="S3" i="21" s="1"/>
  <c r="Q3" i="21"/>
  <c r="J3" i="21"/>
  <c r="I3" i="21"/>
  <c r="H3" i="21"/>
  <c r="G3" i="21"/>
  <c r="F3" i="21"/>
  <c r="E3" i="21"/>
  <c r="AJ2" i="21"/>
  <c r="AI2" i="21"/>
  <c r="X2" i="21"/>
  <c r="W2" i="21"/>
  <c r="V2" i="21"/>
  <c r="U2" i="21"/>
  <c r="R2" i="21"/>
  <c r="R8" i="21" s="1"/>
  <c r="Q2" i="21"/>
  <c r="J2" i="21"/>
  <c r="I2" i="21"/>
  <c r="H2" i="21"/>
  <c r="G2" i="21"/>
  <c r="F2" i="21"/>
  <c r="E2" i="21"/>
  <c r="X40" i="20"/>
  <c r="W40" i="20"/>
  <c r="V40" i="20"/>
  <c r="U40" i="20"/>
  <c r="X39" i="20"/>
  <c r="W39" i="20"/>
  <c r="V39" i="20"/>
  <c r="U39" i="20"/>
  <c r="AJ38" i="20"/>
  <c r="AI38" i="20"/>
  <c r="X38" i="20"/>
  <c r="W38" i="20"/>
  <c r="V38" i="20"/>
  <c r="U38" i="20"/>
  <c r="S38" i="20"/>
  <c r="R38" i="20"/>
  <c r="Q38" i="20"/>
  <c r="J38" i="20"/>
  <c r="I38" i="20"/>
  <c r="AH38" i="20" s="1"/>
  <c r="H38" i="20"/>
  <c r="AG38" i="20" s="1"/>
  <c r="G38" i="20"/>
  <c r="F38" i="20"/>
  <c r="E38" i="20"/>
  <c r="AF38" i="20" s="1"/>
  <c r="D38" i="20" s="1"/>
  <c r="AJ37" i="20"/>
  <c r="AI37" i="20"/>
  <c r="X37" i="20"/>
  <c r="W37" i="20"/>
  <c r="V37" i="20"/>
  <c r="U37" i="20"/>
  <c r="R37" i="20"/>
  <c r="Q37" i="20"/>
  <c r="J37" i="20"/>
  <c r="I37" i="20"/>
  <c r="AH37" i="20" s="1"/>
  <c r="H37" i="20"/>
  <c r="AG37" i="20" s="1"/>
  <c r="G37" i="20"/>
  <c r="F37" i="20"/>
  <c r="E37" i="20"/>
  <c r="AJ36" i="20"/>
  <c r="AI36" i="20"/>
  <c r="AG36" i="20"/>
  <c r="X36" i="20"/>
  <c r="W36" i="20"/>
  <c r="V36" i="20"/>
  <c r="U36" i="20"/>
  <c r="R36" i="20"/>
  <c r="Q36" i="20"/>
  <c r="J36" i="20"/>
  <c r="I36" i="20"/>
  <c r="AH36" i="20" s="1"/>
  <c r="H36" i="20"/>
  <c r="G36" i="20"/>
  <c r="F36" i="20"/>
  <c r="E36" i="20"/>
  <c r="AJ35" i="20"/>
  <c r="AI35" i="20"/>
  <c r="X35" i="20"/>
  <c r="W35" i="20"/>
  <c r="V35" i="20"/>
  <c r="U35" i="20"/>
  <c r="R35" i="20"/>
  <c r="Q35" i="20"/>
  <c r="J35" i="20"/>
  <c r="I35" i="20"/>
  <c r="AH35" i="20" s="1"/>
  <c r="H35" i="20"/>
  <c r="AG35" i="20" s="1"/>
  <c r="G35" i="20"/>
  <c r="F35" i="20"/>
  <c r="E35" i="20"/>
  <c r="AF35" i="20" s="1"/>
  <c r="X23" i="20"/>
  <c r="W23" i="20"/>
  <c r="V23" i="20"/>
  <c r="U23" i="20"/>
  <c r="X22" i="20"/>
  <c r="W22" i="20"/>
  <c r="V22" i="20"/>
  <c r="U22" i="20"/>
  <c r="AJ21" i="20"/>
  <c r="AI21" i="20"/>
  <c r="X21" i="20"/>
  <c r="W21" i="20"/>
  <c r="V21" i="20"/>
  <c r="U21" i="20"/>
  <c r="R21" i="20"/>
  <c r="Q21" i="20"/>
  <c r="J21" i="20"/>
  <c r="I21" i="20"/>
  <c r="H21" i="20"/>
  <c r="G21" i="20"/>
  <c r="F21" i="20"/>
  <c r="E21" i="20"/>
  <c r="AJ20" i="20"/>
  <c r="AI20" i="20"/>
  <c r="X20" i="20"/>
  <c r="W20" i="20"/>
  <c r="V20" i="20"/>
  <c r="U20" i="20"/>
  <c r="R20" i="20"/>
  <c r="Q20" i="20"/>
  <c r="J20" i="20"/>
  <c r="I20" i="20"/>
  <c r="H20" i="20"/>
  <c r="G20" i="20"/>
  <c r="F20" i="20"/>
  <c r="E20" i="20"/>
  <c r="AJ19" i="20"/>
  <c r="AI19" i="20"/>
  <c r="X19" i="20"/>
  <c r="W19" i="20"/>
  <c r="V19" i="20"/>
  <c r="U19" i="20"/>
  <c r="R19" i="20"/>
  <c r="Q19" i="20"/>
  <c r="J19" i="20"/>
  <c r="I19" i="20"/>
  <c r="H19" i="20"/>
  <c r="AG19" i="20" s="1"/>
  <c r="G19" i="20"/>
  <c r="F19" i="20"/>
  <c r="E19" i="20"/>
  <c r="AJ18" i="20"/>
  <c r="AI18" i="20"/>
  <c r="X18" i="20"/>
  <c r="W18" i="20"/>
  <c r="V18" i="20"/>
  <c r="U18" i="20"/>
  <c r="R18" i="20"/>
  <c r="Q18" i="20"/>
  <c r="J18" i="20"/>
  <c r="I18" i="20"/>
  <c r="H18" i="20"/>
  <c r="G18" i="20"/>
  <c r="F18" i="20"/>
  <c r="E18" i="20"/>
  <c r="X56" i="20"/>
  <c r="W56" i="20"/>
  <c r="V56" i="20"/>
  <c r="X55" i="20"/>
  <c r="W55" i="20"/>
  <c r="AJ54" i="20"/>
  <c r="AI54" i="20"/>
  <c r="X54" i="20"/>
  <c r="W54" i="20"/>
  <c r="V54" i="20"/>
  <c r="R54" i="20"/>
  <c r="Q54" i="20"/>
  <c r="J54" i="20"/>
  <c r="I54" i="20"/>
  <c r="H54" i="20"/>
  <c r="G54" i="20"/>
  <c r="F54" i="20"/>
  <c r="E54" i="20"/>
  <c r="AJ53" i="20"/>
  <c r="AI53" i="20"/>
  <c r="X53" i="20"/>
  <c r="W53" i="20"/>
  <c r="R53" i="20"/>
  <c r="Q53" i="20"/>
  <c r="J53" i="20"/>
  <c r="I53" i="20"/>
  <c r="H53" i="20"/>
  <c r="G53" i="20"/>
  <c r="F53" i="20"/>
  <c r="E53" i="20"/>
  <c r="AJ52" i="20"/>
  <c r="AI52" i="20"/>
  <c r="X52" i="20"/>
  <c r="W52" i="20"/>
  <c r="R52" i="20"/>
  <c r="Q52" i="20"/>
  <c r="J52" i="20"/>
  <c r="I52" i="20"/>
  <c r="H52" i="20"/>
  <c r="G52" i="20"/>
  <c r="F52" i="20"/>
  <c r="E52" i="20"/>
  <c r="AJ51" i="20"/>
  <c r="AI51" i="20"/>
  <c r="X51" i="20"/>
  <c r="W51" i="20"/>
  <c r="V51" i="20"/>
  <c r="R51" i="20"/>
  <c r="Q51" i="20"/>
  <c r="J51" i="20"/>
  <c r="I51" i="20"/>
  <c r="H51" i="20"/>
  <c r="AG51" i="20" s="1"/>
  <c r="G51" i="20"/>
  <c r="F51" i="20"/>
  <c r="E51" i="20"/>
  <c r="X48" i="20"/>
  <c r="W48" i="20"/>
  <c r="V48" i="20"/>
  <c r="U48" i="20"/>
  <c r="X47" i="20"/>
  <c r="W47" i="20"/>
  <c r="V47" i="20"/>
  <c r="U47" i="20"/>
  <c r="AJ46" i="20"/>
  <c r="AI46" i="20"/>
  <c r="X46" i="20"/>
  <c r="W46" i="20"/>
  <c r="V46" i="20"/>
  <c r="U46" i="20"/>
  <c r="R46" i="20"/>
  <c r="Q46" i="20"/>
  <c r="J46" i="20"/>
  <c r="I46" i="20"/>
  <c r="H46" i="20"/>
  <c r="G46" i="20"/>
  <c r="F46" i="20"/>
  <c r="E46" i="20"/>
  <c r="AJ45" i="20"/>
  <c r="AI45" i="20"/>
  <c r="X45" i="20"/>
  <c r="W45" i="20"/>
  <c r="V45" i="20"/>
  <c r="U45" i="20"/>
  <c r="R45" i="20"/>
  <c r="Q45" i="20"/>
  <c r="J45" i="20"/>
  <c r="I45" i="20"/>
  <c r="H45" i="20"/>
  <c r="G45" i="20"/>
  <c r="F45" i="20"/>
  <c r="E45" i="20"/>
  <c r="AJ44" i="20"/>
  <c r="AI44" i="20"/>
  <c r="X44" i="20"/>
  <c r="W44" i="20"/>
  <c r="V44" i="20"/>
  <c r="U44" i="20"/>
  <c r="R44" i="20"/>
  <c r="Q44" i="20"/>
  <c r="J44" i="20"/>
  <c r="I44" i="20"/>
  <c r="H44" i="20"/>
  <c r="G44" i="20"/>
  <c r="F44" i="20"/>
  <c r="AF44" i="20" s="1"/>
  <c r="E44" i="20"/>
  <c r="AJ43" i="20"/>
  <c r="AI43" i="20"/>
  <c r="X43" i="20"/>
  <c r="W43" i="20"/>
  <c r="V43" i="20"/>
  <c r="U43" i="20"/>
  <c r="R43" i="20"/>
  <c r="Q43" i="20"/>
  <c r="J43" i="20"/>
  <c r="I43" i="20"/>
  <c r="H43" i="20"/>
  <c r="G43" i="20"/>
  <c r="F43" i="20"/>
  <c r="E43" i="20"/>
  <c r="W32" i="20"/>
  <c r="V32" i="20"/>
  <c r="U32" i="20"/>
  <c r="X31" i="20"/>
  <c r="W31" i="20"/>
  <c r="V31" i="20"/>
  <c r="U31" i="20"/>
  <c r="AJ30" i="20"/>
  <c r="AI30" i="20"/>
  <c r="X30" i="20"/>
  <c r="W30" i="20"/>
  <c r="V30" i="20"/>
  <c r="U30" i="20"/>
  <c r="R30" i="20"/>
  <c r="Q30" i="20"/>
  <c r="J30" i="20"/>
  <c r="I30" i="20"/>
  <c r="H30" i="20"/>
  <c r="G30" i="20"/>
  <c r="F30" i="20"/>
  <c r="E30" i="20"/>
  <c r="AJ29" i="20"/>
  <c r="AI29" i="20"/>
  <c r="X29" i="20"/>
  <c r="W29" i="20"/>
  <c r="V29" i="20"/>
  <c r="U29" i="20"/>
  <c r="R29" i="20"/>
  <c r="Q29" i="20"/>
  <c r="J29" i="20"/>
  <c r="I29" i="20"/>
  <c r="H29" i="20"/>
  <c r="G29" i="20"/>
  <c r="F29" i="20"/>
  <c r="E29" i="20"/>
  <c r="AJ28" i="20"/>
  <c r="AI28" i="20"/>
  <c r="X28" i="20"/>
  <c r="W28" i="20"/>
  <c r="V28" i="20"/>
  <c r="U28" i="20"/>
  <c r="R28" i="20"/>
  <c r="Q28" i="20"/>
  <c r="J28" i="20"/>
  <c r="I28" i="20"/>
  <c r="H28" i="20"/>
  <c r="G28" i="20"/>
  <c r="F28" i="20"/>
  <c r="E28" i="20"/>
  <c r="AJ27" i="20"/>
  <c r="AI27" i="20"/>
  <c r="X27" i="20"/>
  <c r="W27" i="20"/>
  <c r="V27" i="20"/>
  <c r="U27" i="20"/>
  <c r="R27" i="20"/>
  <c r="Q27" i="20"/>
  <c r="J27" i="20"/>
  <c r="I27" i="20"/>
  <c r="H27" i="20"/>
  <c r="G27" i="20"/>
  <c r="F27" i="20"/>
  <c r="E27" i="20"/>
  <c r="X15" i="20"/>
  <c r="W15" i="20"/>
  <c r="V15" i="20"/>
  <c r="U15" i="20"/>
  <c r="X14" i="20"/>
  <c r="W14" i="20"/>
  <c r="V14" i="20"/>
  <c r="U14" i="20"/>
  <c r="AJ13" i="20"/>
  <c r="AI13" i="20"/>
  <c r="X13" i="20"/>
  <c r="W13" i="20"/>
  <c r="V13" i="20"/>
  <c r="U13" i="20"/>
  <c r="R13" i="20"/>
  <c r="Q13" i="20"/>
  <c r="J13" i="20"/>
  <c r="I13" i="20"/>
  <c r="H13" i="20"/>
  <c r="G13" i="20"/>
  <c r="F13" i="20"/>
  <c r="E13" i="20"/>
  <c r="AJ12" i="20"/>
  <c r="AI12" i="20"/>
  <c r="X12" i="20"/>
  <c r="W12" i="20"/>
  <c r="V12" i="20"/>
  <c r="U12" i="20"/>
  <c r="R12" i="20"/>
  <c r="Q12" i="20"/>
  <c r="J12" i="20"/>
  <c r="I12" i="20"/>
  <c r="H12" i="20"/>
  <c r="G12" i="20"/>
  <c r="F12" i="20"/>
  <c r="E12" i="20"/>
  <c r="AJ11" i="20"/>
  <c r="AI11" i="20"/>
  <c r="X11" i="20"/>
  <c r="W11" i="20"/>
  <c r="V11" i="20"/>
  <c r="U11" i="20"/>
  <c r="R11" i="20"/>
  <c r="Q11" i="20"/>
  <c r="J11" i="20"/>
  <c r="I11" i="20"/>
  <c r="H11" i="20"/>
  <c r="G11" i="20"/>
  <c r="F11" i="20"/>
  <c r="E11" i="20"/>
  <c r="AF11" i="20" s="1"/>
  <c r="AJ10" i="20"/>
  <c r="AI10" i="20"/>
  <c r="X10" i="20"/>
  <c r="W10" i="20"/>
  <c r="V10" i="20"/>
  <c r="U10" i="20"/>
  <c r="R10" i="20"/>
  <c r="Q10" i="20"/>
  <c r="J10" i="20"/>
  <c r="I10" i="20"/>
  <c r="AH10" i="20" s="1"/>
  <c r="H10" i="20"/>
  <c r="G10" i="20"/>
  <c r="F10" i="20"/>
  <c r="E10" i="20"/>
  <c r="X7" i="20"/>
  <c r="W7" i="20"/>
  <c r="V7" i="20"/>
  <c r="U7" i="20"/>
  <c r="X6" i="20"/>
  <c r="W6" i="20"/>
  <c r="V6" i="20"/>
  <c r="U6" i="20"/>
  <c r="AJ5" i="20"/>
  <c r="AI5" i="20"/>
  <c r="X5" i="20"/>
  <c r="W5" i="20"/>
  <c r="V5" i="20"/>
  <c r="U5" i="20"/>
  <c r="R5" i="20"/>
  <c r="Q5" i="20"/>
  <c r="J5" i="20"/>
  <c r="I5" i="20"/>
  <c r="H5" i="20"/>
  <c r="G5" i="20"/>
  <c r="F5" i="20"/>
  <c r="E5" i="20"/>
  <c r="AJ4" i="20"/>
  <c r="AI4" i="20"/>
  <c r="X4" i="20"/>
  <c r="W4" i="20"/>
  <c r="V4" i="20"/>
  <c r="U4" i="20"/>
  <c r="R4" i="20"/>
  <c r="Q4" i="20"/>
  <c r="J4" i="20"/>
  <c r="I4" i="20"/>
  <c r="H4" i="20"/>
  <c r="G4" i="20"/>
  <c r="F4" i="20"/>
  <c r="E4" i="20"/>
  <c r="AJ3" i="20"/>
  <c r="AI3" i="20"/>
  <c r="X3" i="20"/>
  <c r="W3" i="20"/>
  <c r="V3" i="20"/>
  <c r="U3" i="20"/>
  <c r="R3" i="20"/>
  <c r="Q3" i="20"/>
  <c r="J3" i="20"/>
  <c r="I3" i="20"/>
  <c r="H3" i="20"/>
  <c r="G3" i="20"/>
  <c r="F3" i="20"/>
  <c r="E3" i="20"/>
  <c r="AJ2" i="20"/>
  <c r="AI2" i="20"/>
  <c r="X2" i="20"/>
  <c r="W2" i="20"/>
  <c r="V2" i="20"/>
  <c r="U2" i="20"/>
  <c r="R2" i="20"/>
  <c r="Q2" i="20"/>
  <c r="J2" i="20"/>
  <c r="I2" i="20"/>
  <c r="H2" i="20"/>
  <c r="G2" i="20"/>
  <c r="F2" i="20"/>
  <c r="E2" i="20"/>
  <c r="D9" i="16"/>
  <c r="G30" i="16"/>
  <c r="D30" i="16"/>
  <c r="A23" i="17"/>
  <c r="J23" i="16"/>
  <c r="J23" i="17"/>
  <c r="G23" i="17"/>
  <c r="D23" i="17"/>
  <c r="G16" i="17"/>
  <c r="J16" i="17"/>
  <c r="D16" i="17"/>
  <c r="A16" i="17"/>
  <c r="J9" i="17"/>
  <c r="G9" i="17"/>
  <c r="G2" i="17"/>
  <c r="J2" i="17"/>
  <c r="A9" i="17"/>
  <c r="D9" i="17"/>
  <c r="D2" i="17"/>
  <c r="A2" i="17"/>
  <c r="J30" i="16"/>
  <c r="A36" i="16"/>
  <c r="A30" i="16"/>
  <c r="A23" i="16"/>
  <c r="D23" i="16"/>
  <c r="G23" i="16"/>
  <c r="J16" i="16"/>
  <c r="G16" i="16"/>
  <c r="D16" i="16"/>
  <c r="A16" i="16"/>
  <c r="J2" i="16"/>
  <c r="A9" i="16"/>
  <c r="G9" i="16"/>
  <c r="J9" i="16"/>
  <c r="G2" i="16"/>
  <c r="D2" i="16"/>
  <c r="A2" i="16"/>
  <c r="S36" i="21" l="1"/>
  <c r="H41" i="21"/>
  <c r="AF36" i="21"/>
  <c r="AH11" i="21"/>
  <c r="AG27" i="21"/>
  <c r="AG29" i="21"/>
  <c r="D29" i="21" s="1"/>
  <c r="AG10" i="21"/>
  <c r="S10" i="21"/>
  <c r="S30" i="21"/>
  <c r="AF12" i="21"/>
  <c r="AF11" i="21"/>
  <c r="D11" i="21" s="1"/>
  <c r="S12" i="21"/>
  <c r="S29" i="21"/>
  <c r="Q41" i="20"/>
  <c r="AF36" i="20"/>
  <c r="D36" i="20" s="1"/>
  <c r="S36" i="20"/>
  <c r="R41" i="20"/>
  <c r="AF37" i="20"/>
  <c r="D37" i="20" s="1"/>
  <c r="S37" i="20"/>
  <c r="H41" i="20"/>
  <c r="AH27" i="20"/>
  <c r="AG27" i="20"/>
  <c r="S12" i="20"/>
  <c r="S27" i="20"/>
  <c r="AF30" i="20"/>
  <c r="AH2" i="21"/>
  <c r="AH3" i="21"/>
  <c r="D3" i="21" s="1"/>
  <c r="AF3" i="21"/>
  <c r="AG4" i="20"/>
  <c r="S4" i="20"/>
  <c r="AG43" i="21"/>
  <c r="D43" i="21" s="1"/>
  <c r="S45" i="21"/>
  <c r="S43" i="20"/>
  <c r="O18" i="21"/>
  <c r="O20" i="21"/>
  <c r="O36" i="21"/>
  <c r="AG2" i="21"/>
  <c r="AG3" i="21"/>
  <c r="AG4" i="21"/>
  <c r="AF10" i="21"/>
  <c r="AH12" i="21"/>
  <c r="S19" i="21"/>
  <c r="S21" i="21"/>
  <c r="O27" i="21"/>
  <c r="AH30" i="21"/>
  <c r="AH35" i="21"/>
  <c r="D35" i="21" s="1"/>
  <c r="S37" i="21"/>
  <c r="S41" i="21" s="1"/>
  <c r="O43" i="21"/>
  <c r="AH44" i="21"/>
  <c r="D44" i="21" s="1"/>
  <c r="S46" i="21"/>
  <c r="R41" i="21"/>
  <c r="R49" i="21"/>
  <c r="R24" i="21"/>
  <c r="Q41" i="21"/>
  <c r="O3" i="21"/>
  <c r="O5" i="21"/>
  <c r="AH10" i="21"/>
  <c r="S11" i="21"/>
  <c r="H16" i="21"/>
  <c r="H24" i="21"/>
  <c r="H33" i="21"/>
  <c r="AH28" i="21"/>
  <c r="AG38" i="21"/>
  <c r="S43" i="21"/>
  <c r="S49" i="21" s="1"/>
  <c r="H49" i="21"/>
  <c r="O13" i="21"/>
  <c r="D19" i="21"/>
  <c r="E41" i="21"/>
  <c r="S2" i="21"/>
  <c r="S4" i="21"/>
  <c r="AG13" i="21"/>
  <c r="AG19" i="21"/>
  <c r="AG21" i="21"/>
  <c r="D21" i="21" s="1"/>
  <c r="AF30" i="21"/>
  <c r="D30" i="21" s="1"/>
  <c r="AG36" i="21"/>
  <c r="AG37" i="21"/>
  <c r="AH38" i="21"/>
  <c r="AG45" i="21"/>
  <c r="D45" i="21" s="1"/>
  <c r="AG46" i="21"/>
  <c r="AF2" i="21"/>
  <c r="H8" i="21"/>
  <c r="E8" i="21"/>
  <c r="R16" i="21"/>
  <c r="AG12" i="21"/>
  <c r="Q33" i="21"/>
  <c r="O30" i="21"/>
  <c r="AF38" i="21"/>
  <c r="AH43" i="21"/>
  <c r="O45" i="21"/>
  <c r="D46" i="21"/>
  <c r="D18" i="21"/>
  <c r="D20" i="21"/>
  <c r="D28" i="21"/>
  <c r="D36" i="21"/>
  <c r="S24" i="21"/>
  <c r="S16" i="21"/>
  <c r="O11" i="21"/>
  <c r="AF13" i="21"/>
  <c r="D13" i="21" s="1"/>
  <c r="Q16" i="21"/>
  <c r="AF27" i="21"/>
  <c r="D27" i="21" s="1"/>
  <c r="O29" i="21"/>
  <c r="E33" i="21"/>
  <c r="E24" i="21"/>
  <c r="S27" i="21"/>
  <c r="E49" i="21"/>
  <c r="O10" i="21"/>
  <c r="O12" i="21"/>
  <c r="O28" i="21"/>
  <c r="E16" i="21"/>
  <c r="O2" i="21"/>
  <c r="O4" i="21"/>
  <c r="AF4" i="21"/>
  <c r="O19" i="21"/>
  <c r="O21" i="21"/>
  <c r="O35" i="21"/>
  <c r="O37" i="21"/>
  <c r="AF37" i="21"/>
  <c r="D37" i="21" s="1"/>
  <c r="O44" i="21"/>
  <c r="O46" i="21"/>
  <c r="D35" i="20"/>
  <c r="AF18" i="20"/>
  <c r="O35" i="20"/>
  <c r="O37" i="20"/>
  <c r="E41" i="20"/>
  <c r="AG18" i="20"/>
  <c r="S35" i="20"/>
  <c r="S19" i="20"/>
  <c r="O36" i="20"/>
  <c r="O38" i="20"/>
  <c r="AG21" i="20"/>
  <c r="S3" i="20"/>
  <c r="AG46" i="20"/>
  <c r="S52" i="20"/>
  <c r="AH18" i="20"/>
  <c r="S20" i="20"/>
  <c r="AF21" i="20"/>
  <c r="R24" i="20"/>
  <c r="AH54" i="20"/>
  <c r="AH4" i="20"/>
  <c r="S5" i="20"/>
  <c r="AH12" i="20"/>
  <c r="AG28" i="20"/>
  <c r="S46" i="20"/>
  <c r="S54" i="20"/>
  <c r="AH21" i="20"/>
  <c r="AH52" i="20"/>
  <c r="AH2" i="20"/>
  <c r="AF5" i="20"/>
  <c r="D5" i="20" s="1"/>
  <c r="O13" i="20"/>
  <c r="AG44" i="20"/>
  <c r="AH45" i="20"/>
  <c r="H24" i="20"/>
  <c r="S29" i="20"/>
  <c r="S45" i="20"/>
  <c r="S49" i="20" s="1"/>
  <c r="Q24" i="20"/>
  <c r="AF20" i="20"/>
  <c r="AF4" i="20"/>
  <c r="D4" i="20" s="1"/>
  <c r="H16" i="20"/>
  <c r="AF54" i="20"/>
  <c r="AF19" i="20"/>
  <c r="Q16" i="20"/>
  <c r="AF2" i="20"/>
  <c r="AG3" i="20"/>
  <c r="R16" i="20"/>
  <c r="R49" i="20"/>
  <c r="AG20" i="20"/>
  <c r="AG11" i="20"/>
  <c r="AG29" i="20"/>
  <c r="AH46" i="20"/>
  <c r="AF52" i="20"/>
  <c r="AH20" i="20"/>
  <c r="S21" i="20"/>
  <c r="AG2" i="20"/>
  <c r="D2" i="20" s="1"/>
  <c r="AH3" i="20"/>
  <c r="AH29" i="20"/>
  <c r="S30" i="20"/>
  <c r="AG53" i="20"/>
  <c r="AH19" i="20"/>
  <c r="AG5" i="20"/>
  <c r="AG10" i="20"/>
  <c r="AH13" i="20"/>
  <c r="H33" i="20"/>
  <c r="AF28" i="20"/>
  <c r="AH44" i="20"/>
  <c r="AH51" i="20"/>
  <c r="S53" i="20"/>
  <c r="E57" i="20"/>
  <c r="O18" i="20"/>
  <c r="O20" i="20"/>
  <c r="O2" i="20"/>
  <c r="AF13" i="20"/>
  <c r="E24" i="20"/>
  <c r="H8" i="20"/>
  <c r="Q8" i="20"/>
  <c r="O4" i="20"/>
  <c r="AH5" i="20"/>
  <c r="AG30" i="20"/>
  <c r="AH43" i="20"/>
  <c r="Q49" i="20"/>
  <c r="R57" i="20"/>
  <c r="AF53" i="20"/>
  <c r="S18" i="20"/>
  <c r="O11" i="20"/>
  <c r="R8" i="20"/>
  <c r="E8" i="20"/>
  <c r="S11" i="20"/>
  <c r="E16" i="20"/>
  <c r="S13" i="20"/>
  <c r="S44" i="20"/>
  <c r="AF45" i="20"/>
  <c r="AF51" i="20"/>
  <c r="AG54" i="20"/>
  <c r="O19" i="20"/>
  <c r="O21" i="20"/>
  <c r="AF3" i="20"/>
  <c r="AF10" i="20"/>
  <c r="AG12" i="20"/>
  <c r="AG13" i="20"/>
  <c r="R33" i="20"/>
  <c r="S28" i="20"/>
  <c r="E33" i="20"/>
  <c r="AG45" i="20"/>
  <c r="AG52" i="20"/>
  <c r="AH53" i="20"/>
  <c r="S10" i="20"/>
  <c r="AG43" i="20"/>
  <c r="S2" i="20"/>
  <c r="AF29" i="20"/>
  <c r="O29" i="20"/>
  <c r="O3" i="20"/>
  <c r="O5" i="20"/>
  <c r="AH11" i="20"/>
  <c r="D11" i="20" s="1"/>
  <c r="O44" i="20"/>
  <c r="O10" i="20"/>
  <c r="O12" i="20"/>
  <c r="AF12" i="20"/>
  <c r="Q33" i="20"/>
  <c r="AH28" i="20"/>
  <c r="AF43" i="20"/>
  <c r="E49" i="20"/>
  <c r="Q57" i="20"/>
  <c r="S51" i="20"/>
  <c r="D54" i="20"/>
  <c r="AF27" i="20"/>
  <c r="O27" i="20"/>
  <c r="AH30" i="20"/>
  <c r="AF46" i="20"/>
  <c r="O46" i="20"/>
  <c r="H49" i="20"/>
  <c r="H57" i="20"/>
  <c r="O43" i="20"/>
  <c r="O45" i="20"/>
  <c r="O52" i="20"/>
  <c r="O54" i="20"/>
  <c r="O28" i="20"/>
  <c r="O30" i="20"/>
  <c r="O51" i="20"/>
  <c r="O53" i="20"/>
  <c r="O41" i="21" l="1"/>
  <c r="D12" i="21"/>
  <c r="D10" i="21"/>
  <c r="S33" i="21"/>
  <c r="D18" i="20"/>
  <c r="S41" i="20"/>
  <c r="D29" i="20"/>
  <c r="D27" i="20"/>
  <c r="D52" i="20"/>
  <c r="O8" i="21"/>
  <c r="S8" i="21"/>
  <c r="O33" i="21"/>
  <c r="O49" i="21"/>
  <c r="O16" i="21"/>
  <c r="O24" i="21"/>
  <c r="D2" i="21"/>
  <c r="D4" i="21"/>
  <c r="D38" i="21"/>
  <c r="O41" i="20"/>
  <c r="D44" i="20"/>
  <c r="S24" i="20"/>
  <c r="D20" i="20"/>
  <c r="D43" i="20"/>
  <c r="D3" i="20"/>
  <c r="D12" i="20"/>
  <c r="D21" i="20"/>
  <c r="S8" i="20"/>
  <c r="S33" i="20"/>
  <c r="D51" i="20"/>
  <c r="O8" i="20"/>
  <c r="D45" i="20"/>
  <c r="D28" i="20"/>
  <c r="D19" i="20"/>
  <c r="D46" i="20"/>
  <c r="O16" i="20"/>
  <c r="S57" i="20"/>
  <c r="D10" i="20"/>
  <c r="D53" i="20"/>
  <c r="D13" i="20"/>
  <c r="O49" i="20"/>
  <c r="D30" i="20"/>
  <c r="S16" i="20"/>
  <c r="O24" i="20"/>
  <c r="O57" i="20"/>
  <c r="O33" i="20"/>
</calcChain>
</file>

<file path=xl/sharedStrings.xml><?xml version="1.0" encoding="utf-8"?>
<sst xmlns="http://schemas.openxmlformats.org/spreadsheetml/2006/main" count="4384" uniqueCount="389">
  <si>
    <t>EMEK SPOR KULÜBÜ</t>
  </si>
  <si>
    <t>HAKKARİ TENİS SPOR KULÜBÜ</t>
  </si>
  <si>
    <t>IĞDIR  GENÇLİK VE SPOR K.</t>
  </si>
  <si>
    <t>IĞDIR GENÇLİK VE SPOR K.</t>
  </si>
  <si>
    <t>ERZURUM TENİS İHTİSAS S.K.</t>
  </si>
  <si>
    <t>BATMAN PETROL SPOR KULÜBÜ</t>
  </si>
  <si>
    <t>ANKARA TENİS KULÜBÜ</t>
  </si>
  <si>
    <t>AĞRI GENÇLİK SPOR KULÜBÜ</t>
  </si>
  <si>
    <t>KARADENİZ TENİS KULÜBÜ</t>
  </si>
  <si>
    <t>TUNCELİ GENÇLİK H.SPOR K.</t>
  </si>
  <si>
    <t>SAMSUN TENİS KULÜBÜ</t>
  </si>
  <si>
    <t>ADANA GENÇLİK SPOR KULÜBÜ</t>
  </si>
  <si>
    <t>SİİRT GENÇLİK VE SPOR KULÜBÜ</t>
  </si>
  <si>
    <t>GÜRPINAR KAYAK VE S.K.</t>
  </si>
  <si>
    <t>ADANA GENÇLİK VE SPOR KULÜBÜ</t>
  </si>
  <si>
    <t>ELAZIĞ GENÇLİK VE SPOR İL MÜD.</t>
  </si>
  <si>
    <t>ELAZIĞ GENÇLİK VE SPOR İL MÜDÜRLÜĞÜ</t>
  </si>
  <si>
    <t>TUNCELİ GENÇLİK HİZMETLERİ SPOR K.</t>
  </si>
  <si>
    <t>ERZİNCAN TENİS KULÜBÜ</t>
  </si>
  <si>
    <t>TOPSPİN TENİS GENÇLİK VE S.K.</t>
  </si>
  <si>
    <t>ANTALYA TENİS İHTİSAS SPOR K.</t>
  </si>
  <si>
    <t xml:space="preserve">18 YAŞ ALTI TÜRKİYE TAKIM ŞAMPİYONASI İLLER MÜSABAKALARI </t>
  </si>
  <si>
    <t>MİDYAT BELEDİYESİ SPOR KULÜBÜ</t>
  </si>
  <si>
    <t>AMİDA AKADEMİ SPOR KULÜBÜ</t>
  </si>
  <si>
    <t>ÇAY İLKÖĞRETİM OKULU SPOR KULÜBÜ</t>
  </si>
  <si>
    <t>KARS SARIKAMIŞ SPOR LİSESİ SPOR K.</t>
  </si>
  <si>
    <t>MEGASARAY SPOR KULÜBÜ</t>
  </si>
  <si>
    <t>ANTALYA TENİS İHTİSAS KULÜBÜ</t>
  </si>
  <si>
    <t>ÇAY İLKÖĞRETİM OKULU S.K.</t>
  </si>
  <si>
    <t>KARTOPU TENİS SPOR KULÜBÜ</t>
  </si>
  <si>
    <t>KARS SARIKAMIŞ SPOR LİSESİ SK</t>
  </si>
  <si>
    <t>KAPADOKYA SPOR KULÜBÜ</t>
  </si>
  <si>
    <t>ZELAL YÜNLÜ</t>
  </si>
  <si>
    <t>FEHİMA ÖZCAN</t>
  </si>
  <si>
    <t>TUANNA DİNÇ</t>
  </si>
  <si>
    <t>HATİCE BERK</t>
  </si>
  <si>
    <t>BELİNAY DİNÇ</t>
  </si>
  <si>
    <t>DELAL YÜNLÜ</t>
  </si>
  <si>
    <t>EGEMEN ER</t>
  </si>
  <si>
    <t>SALİH BÜKEN</t>
  </si>
  <si>
    <t>AHMET DAŞDELER</t>
  </si>
  <si>
    <t>FETALİ SEFA ÖZTÜRK</t>
  </si>
  <si>
    <t>BERAT KARAPIÇAK</t>
  </si>
  <si>
    <t>İSMAİL ULU</t>
  </si>
  <si>
    <t>TANDENİZ TANYERİ</t>
  </si>
  <si>
    <t>BERFİN ÇELİK</t>
  </si>
  <si>
    <t>EMEL GÜMÜŞ</t>
  </si>
  <si>
    <t>NEHİR TANYERİ</t>
  </si>
  <si>
    <t>MELEK ALAN</t>
  </si>
  <si>
    <t>CİVAN AYDIN</t>
  </si>
  <si>
    <t>BEDİRHAN BİLEN</t>
  </si>
  <si>
    <t>MUSA AK</t>
  </si>
  <si>
    <t>BERAT ÇAKAR</t>
  </si>
  <si>
    <t>NUH ADAR ÇAPİK</t>
  </si>
  <si>
    <t>YUSUF KOÇ</t>
  </si>
  <si>
    <t>BEYTULLAH BOZKURT</t>
  </si>
  <si>
    <t>UMUT EREN SEVİM</t>
  </si>
  <si>
    <t>EBUBEKİR ÇELİKBİLEK</t>
  </si>
  <si>
    <t>MUHAMMED HAMZA İNAL</t>
  </si>
  <si>
    <t>MEHMET CAN ARSLAN</t>
  </si>
  <si>
    <t>SEVGİ DEMİR</t>
  </si>
  <si>
    <t>İREM ÇELEBİ</t>
  </si>
  <si>
    <t>BÜŞRA ŞAHİN</t>
  </si>
  <si>
    <t>ŞÜKRAN ÇİÇEK</t>
  </si>
  <si>
    <t>AVJİN REMZİYE CANPOLAT</t>
  </si>
  <si>
    <t>CEMRE AYDIN</t>
  </si>
  <si>
    <t>MUHAMMET TUNAHAN KURT</t>
  </si>
  <si>
    <t>YUSUF CAN HANCI</t>
  </si>
  <si>
    <t>MUSTAFA KEMAL HANCI</t>
  </si>
  <si>
    <t>BAHAR ÖZDEMİR</t>
  </si>
  <si>
    <t>ASLI NİL ARSLAN</t>
  </si>
  <si>
    <t>ELİF YAĞMUR DÖLEKLİ</t>
  </si>
  <si>
    <t>NAZLI SU AYDEMİR</t>
  </si>
  <si>
    <t>CANA İPEK</t>
  </si>
  <si>
    <t>DENİZ PENCUİ</t>
  </si>
  <si>
    <t>ALP EMİR TAPCİ</t>
  </si>
  <si>
    <t>DEMİR ÖZDEMİR</t>
  </si>
  <si>
    <t>AHMET EGE ÖZDEMİR</t>
  </si>
  <si>
    <t>HAMZA EMİR RONA</t>
  </si>
  <si>
    <t>NAZ DEMİRKIRAN</t>
  </si>
  <si>
    <t>BERRİN DEMİR</t>
  </si>
  <si>
    <t>NİL BENGİSU GÜLENAY</t>
  </si>
  <si>
    <t>EKİN YILDIZ</t>
  </si>
  <si>
    <t>ELİF ACAR</t>
  </si>
  <si>
    <t>HEJA EKMEKÇİ</t>
  </si>
  <si>
    <t>ASEL DİCLE KUBAT</t>
  </si>
  <si>
    <t>ELİF BERFİN ÇETİNKAYA</t>
  </si>
  <si>
    <t>BEREN FATİMA BAYLAN</t>
  </si>
  <si>
    <t>BELİNAY CEYLAN</t>
  </si>
  <si>
    <t>ŞEVVAL YAĞMUR GÖKDAŞ</t>
  </si>
  <si>
    <t>ÖYKÜ NAZ CİNİSLİ</t>
  </si>
  <si>
    <t>HABİB ANAK</t>
  </si>
  <si>
    <t>VEDAT ARMAĞAN</t>
  </si>
  <si>
    <t>DOĞAN ANAK</t>
  </si>
  <si>
    <t>UĞUR ARMAĞAN</t>
  </si>
  <si>
    <t>SAMİM YUSUF ALPASLAN</t>
  </si>
  <si>
    <t>HÜSEYİN ŞAHİN</t>
  </si>
  <si>
    <t>ALPER BAKİ SAROL</t>
  </si>
  <si>
    <t>BERKİN SEVAL</t>
  </si>
  <si>
    <t>EMRE ERKAM</t>
  </si>
  <si>
    <t>ALEYNA SOYALP</t>
  </si>
  <si>
    <t>ALYA ÇELİK</t>
  </si>
  <si>
    <t>CEYLİN ÖZ</t>
  </si>
  <si>
    <t>NİSAN HIZAL</t>
  </si>
  <si>
    <t>MELİSA GÜRSEL</t>
  </si>
  <si>
    <t>RAMAZAN KAAN OKTAY</t>
  </si>
  <si>
    <t>ÇAĞAN ÇELİK</t>
  </si>
  <si>
    <t>ARDA KIRMIZITAŞ</t>
  </si>
  <si>
    <t>TİMUR KANBUROĞLU</t>
  </si>
  <si>
    <t>ARHAN YIKILGAN</t>
  </si>
  <si>
    <t>MEHMET SEVİNÇ</t>
  </si>
  <si>
    <t>HAMZA ELİK</t>
  </si>
  <si>
    <t>HARUN İNAN</t>
  </si>
  <si>
    <t>ALİ OSMAN PEKDURA</t>
  </si>
  <si>
    <t>MURAT EFE DEMİR</t>
  </si>
  <si>
    <t>MAZLUM POLAT</t>
  </si>
  <si>
    <t>NALİN İNAN</t>
  </si>
  <si>
    <t>NUR PINAR SEVİLGEN</t>
  </si>
  <si>
    <t>HAYRUNİSA SERRAÇ</t>
  </si>
  <si>
    <t>FUNDA TUĞBA TURHAN</t>
  </si>
  <si>
    <t>MAKBULE ERDOĞAN</t>
  </si>
  <si>
    <t>NİHAT ÖZSULAR</t>
  </si>
  <si>
    <t>SUAT ÖZSULAR</t>
  </si>
  <si>
    <t>HABİP UYGUN</t>
  </si>
  <si>
    <t>FIRAT UYGUN</t>
  </si>
  <si>
    <t>MUHAMMED HAMZA YILMAZ</t>
  </si>
  <si>
    <t>ALPEREN AKAR</t>
  </si>
  <si>
    <t>ELİF NAZ ŞERAN</t>
  </si>
  <si>
    <t>ZEHRA BEHŞİ</t>
  </si>
  <si>
    <t>ZEHRA ÖZÇELİK</t>
  </si>
  <si>
    <t>SUHAN AÇİL</t>
  </si>
  <si>
    <t>MERVE VARHAN</t>
  </si>
  <si>
    <t>ZEYNEP KIZILTAŞ</t>
  </si>
  <si>
    <t>ARAS EGE SAVRAN</t>
  </si>
  <si>
    <t>UMUT ZENGİN</t>
  </si>
  <si>
    <t>HASAN KAAN VARİLCİ</t>
  </si>
  <si>
    <t>DERİN DERİNÖZ</t>
  </si>
  <si>
    <t>AZRA KARATEPE</t>
  </si>
  <si>
    <t>AYŞE ZELAL ATAMAN</t>
  </si>
  <si>
    <t>ELA BATUR</t>
  </si>
  <si>
    <t>BUSE KABASAKAL</t>
  </si>
  <si>
    <t>ZEYNEP SELİN ŞENYUVA</t>
  </si>
  <si>
    <t>ZEREN KÜÇÜKKALE</t>
  </si>
  <si>
    <t>NESLİHAN KESER</t>
  </si>
  <si>
    <t>YİĞİT SARIKAYA</t>
  </si>
  <si>
    <t>OĞUZHAN UÇAR</t>
  </si>
  <si>
    <t>DOĞUKAN BATUR</t>
  </si>
  <si>
    <t>RECEPHAN BATUR</t>
  </si>
  <si>
    <t>BERKAN KARADAĞ</t>
  </si>
  <si>
    <t>BİLAL YİĞİT</t>
  </si>
  <si>
    <t>AGİT ATILGAN</t>
  </si>
  <si>
    <t>YALÇIN ER</t>
  </si>
  <si>
    <t>ÖZCAN ÖZDEMİR</t>
  </si>
  <si>
    <t>İRFAN ŞEDAL</t>
  </si>
  <si>
    <t>ERDEM KILIÇ</t>
  </si>
  <si>
    <t>AHMET BATU TOKSOY</t>
  </si>
  <si>
    <t>ARDA SERVET USTA</t>
  </si>
  <si>
    <t>KERME ÇAĞLAR KARAL</t>
  </si>
  <si>
    <t>MURATHAN USLU</t>
  </si>
  <si>
    <t>YAĞIZ YILDIRIM</t>
  </si>
  <si>
    <t>KAYRA BADE DERELİ</t>
  </si>
  <si>
    <t>ECREN KILIÇER</t>
  </si>
  <si>
    <t>EYLÜL ERGÜN</t>
  </si>
  <si>
    <t>ZEYNEP NEVA KILIÇ</t>
  </si>
  <si>
    <t>ZÜMRA ÖKSÜZ</t>
  </si>
  <si>
    <t>İZZETTİN ATALAY</t>
  </si>
  <si>
    <t>EREN ATALAY</t>
  </si>
  <si>
    <t>YASİN BULUT</t>
  </si>
  <si>
    <t>NUMAN ALTAŞ</t>
  </si>
  <si>
    <t>ONUR TURGUT</t>
  </si>
  <si>
    <t>KAAN KOŞANER</t>
  </si>
  <si>
    <t>ÇAĞAN DİKER</t>
  </si>
  <si>
    <t>DORUK EGE ŞAHİN</t>
  </si>
  <si>
    <t>ERDEM TURGUT</t>
  </si>
  <si>
    <t>ÇINAR ÖZKAHRAMAN</t>
  </si>
  <si>
    <t>YUSUF DAVUT BÖRK</t>
  </si>
  <si>
    <t>RAHAMAN HABİL AYTEKİN</t>
  </si>
  <si>
    <t>YUSUF MERT KOÇ</t>
  </si>
  <si>
    <t>HALİME GÜNAY</t>
  </si>
  <si>
    <t>MERVE ÇİÇEKÇİ</t>
  </si>
  <si>
    <t>GÖKÇE NUR YEŞİLÇINAR</t>
  </si>
  <si>
    <t>YAĞMUR KARATAĞ</t>
  </si>
  <si>
    <t>ESMA SULTAN AKSAKAL</t>
  </si>
  <si>
    <t>DURU SÖKE</t>
  </si>
  <si>
    <t>ADA KUMRU</t>
  </si>
  <si>
    <t>İREM KURT</t>
  </si>
  <si>
    <t>NEHİR DOĞAN</t>
  </si>
  <si>
    <t>DENİZ ÇAKIL</t>
  </si>
  <si>
    <t>ALPER OKAY MERYUMOĞLU</t>
  </si>
  <si>
    <t>UTKU KEREM BİBERLİ</t>
  </si>
  <si>
    <t>DENİZ ZEKİ</t>
  </si>
  <si>
    <t>ERSEL KALFAOĞLU</t>
  </si>
  <si>
    <t>EYLÜL KILIÇ</t>
  </si>
  <si>
    <t>AYLİN ADAY</t>
  </si>
  <si>
    <t>ELİN ULUÇ</t>
  </si>
  <si>
    <t>ÇAĞLA ÇELİK</t>
  </si>
  <si>
    <t>BERKİN PARLAK</t>
  </si>
  <si>
    <t>DORUK ILGIN GEÇGİN</t>
  </si>
  <si>
    <t>YİĞİT CAN ÇAKMAK</t>
  </si>
  <si>
    <t>ERGÜN BÖRK</t>
  </si>
  <si>
    <t>AKDENİZ</t>
  </si>
  <si>
    <t>ANTALYA TENİS İHTİSAS SPOR KULÜBÜ</t>
  </si>
  <si>
    <t>DOĞU VE GÜNEYDOĞU ANADOLU</t>
  </si>
  <si>
    <t>AMİDA AKADEMİ GENÇLİK VE SPOR KULÜBÜ</t>
  </si>
  <si>
    <t>ERZURUM TENİS İHTİSAS SPOR KULÜBÜ</t>
  </si>
  <si>
    <t>KARTOPU TENİS KULÜBÜ</t>
  </si>
  <si>
    <t>ELAZIĞ GENÇLİK HİZMETLERİ SPOR KULÜBÜ</t>
  </si>
  <si>
    <t>IĞDIR GENÇLİK VE SPOR KULÜBÜ</t>
  </si>
  <si>
    <t>MİDYAT BELEDİYE SPOR KULÜBÜ</t>
  </si>
  <si>
    <t>KARS SARIKAMIŞ SPOR LİSESİ</t>
  </si>
  <si>
    <t>TUNCELİ GENÇLİK HİZ. SPOR KULÜBÜ</t>
  </si>
  <si>
    <t>GÜRPINAR KAYAK VE SPOR KULÜBÜ</t>
  </si>
  <si>
    <t>İÇ ANADOLU</t>
  </si>
  <si>
    <t>TOPSPİN TENİS GENÇLİK VE SPOR KULÜBÜ</t>
  </si>
  <si>
    <t>KARADENİZ</t>
  </si>
  <si>
    <t>SAMSUN TENİS İHTİSAS KULÜBÜ</t>
  </si>
  <si>
    <t>BEŞİKDÜZÜ YELKEN SPOR KULÜBÜ</t>
  </si>
  <si>
    <t>ÇAY İLKÖĞRETİM SPOR KULÜBÜ</t>
  </si>
  <si>
    <t>18 YAŞ ALTI TAKIM ŞAMPİYONASI İL MÜSABAKALARI MAÇ PROGRAMI</t>
  </si>
  <si>
    <t>BÖLGE</t>
  </si>
  <si>
    <t>İL</t>
  </si>
  <si>
    <t>KAT.</t>
  </si>
  <si>
    <t>TAKIM 1</t>
  </si>
  <si>
    <t>vs</t>
  </si>
  <si>
    <t>TAKIM 2</t>
  </si>
  <si>
    <t>TARİH</t>
  </si>
  <si>
    <t>SAAT</t>
  </si>
  <si>
    <t>KORT</t>
  </si>
  <si>
    <t>SONUÇ</t>
  </si>
  <si>
    <t>YER</t>
  </si>
  <si>
    <t>ERKEK</t>
  </si>
  <si>
    <t>KADIN</t>
  </si>
  <si>
    <t>ANKARA</t>
  </si>
  <si>
    <t>TRABZON</t>
  </si>
  <si>
    <t>GLB</t>
  </si>
  <si>
    <t>AL.SET</t>
  </si>
  <si>
    <t>VER.SET</t>
  </si>
  <si>
    <t>SET AVR</t>
  </si>
  <si>
    <t>SIRALAMA</t>
  </si>
  <si>
    <t>AL.OYUN</t>
  </si>
  <si>
    <t>VER.OYUN</t>
  </si>
  <si>
    <t>OYUN AVR</t>
  </si>
  <si>
    <t>MAÇLAR</t>
  </si>
  <si>
    <t xml:space="preserve">OYUNCULAR </t>
  </si>
  <si>
    <t>oyun</t>
  </si>
  <si>
    <t>set</t>
  </si>
  <si>
    <t>1-4</t>
  </si>
  <si>
    <t>2-3</t>
  </si>
  <si>
    <t>1-3</t>
  </si>
  <si>
    <t>BYE</t>
  </si>
  <si>
    <t>2-4</t>
  </si>
  <si>
    <t>1-2</t>
  </si>
  <si>
    <t>3-4</t>
  </si>
  <si>
    <t>ERKEK A</t>
  </si>
  <si>
    <t xml:space="preserve">ERZİNCAN </t>
  </si>
  <si>
    <t xml:space="preserve">ERKEK </t>
  </si>
  <si>
    <t>ERKEK GRUP 1</t>
  </si>
  <si>
    <t>ERKEK GRUP 2</t>
  </si>
  <si>
    <t>ERKEK 3.GRUP</t>
  </si>
  <si>
    <t xml:space="preserve">ERKEK FİNAL GRUBU </t>
  </si>
  <si>
    <t>KADIN 1.GRUP</t>
  </si>
  <si>
    <t>KADIN GRUP 2</t>
  </si>
  <si>
    <t>KADIN 3.GRUP</t>
  </si>
  <si>
    <t xml:space="preserve">KADIN FİNAL GRUBU </t>
  </si>
  <si>
    <t>ANTALYA</t>
  </si>
  <si>
    <t>2.GRUP BİRİNCİSİ</t>
  </si>
  <si>
    <t>3.GRUP BİRİNCİSİ</t>
  </si>
  <si>
    <t>1.GRUP BİRİNCİSİ</t>
  </si>
  <si>
    <t xml:space="preserve">ANTALYA TENİS İHTİSAS SPOR KULÜBÜ </t>
  </si>
  <si>
    <t>ERZİNCAN ÜLKÜ SPOR KOMPLEKSİ TENİS KORTLARI</t>
  </si>
  <si>
    <t xml:space="preserve">EFE GÜRAY EĞİTİM VE SPOR VAKFI </t>
  </si>
  <si>
    <t>TRABZON OLİMPİYAT TESİSLERİ ( BEŞİRLİ )</t>
  </si>
  <si>
    <t>11 Ağustos Cuma</t>
  </si>
  <si>
    <t>12 Ağustos Cuma</t>
  </si>
  <si>
    <t>YUSUF KAYRA ALACA</t>
  </si>
  <si>
    <t>ENES DEMİR</t>
  </si>
  <si>
    <t>ÖZGÜR KAAN SEVÜK</t>
  </si>
  <si>
    <t>EDİP TARIK USTA</t>
  </si>
  <si>
    <t xml:space="preserve">18 YAŞ ALTI TÜRKİYE TAKIM ŞAMPİYONASI </t>
  </si>
  <si>
    <t>KULÜP/ŞEHİR</t>
  </si>
  <si>
    <t>TTF BAŞHAKEM</t>
  </si>
  <si>
    <t>GÖZ.HAKEM</t>
  </si>
  <si>
    <t>TAKIM</t>
  </si>
  <si>
    <t>VS</t>
  </si>
  <si>
    <t>MAÇ</t>
  </si>
  <si>
    <t>OYUNCULAR</t>
  </si>
  <si>
    <t>1 SET</t>
  </si>
  <si>
    <t>2 SET</t>
  </si>
  <si>
    <t>3 SET</t>
  </si>
  <si>
    <t>OYUN</t>
  </si>
  <si>
    <t>SET</t>
  </si>
  <si>
    <t>10:00</t>
  </si>
  <si>
    <t>TEK 2</t>
  </si>
  <si>
    <t>TEK 1</t>
  </si>
  <si>
    <t>1 NO'LU ÇİFT</t>
  </si>
  <si>
    <t xml:space="preserve">18 YAŞ ALTI TÜRKİYE TAKIM ŞAMPİYONASI 2.AŞAMA </t>
  </si>
  <si>
    <t>KAPADOKYA</t>
  </si>
  <si>
    <t>TOPSPİN</t>
  </si>
  <si>
    <t>ÇAĞAN DORUK DİKER</t>
  </si>
  <si>
    <t>ATK</t>
  </si>
  <si>
    <t>SAMSUN TENİS İHTİSAS</t>
  </si>
  <si>
    <t xml:space="preserve">KARADENİZ TENİS KULÜBÜ </t>
  </si>
  <si>
    <t>ÖZGÜR SEVÜK</t>
  </si>
  <si>
    <t xml:space="preserve">YUSUF KAYRA ALACA </t>
  </si>
  <si>
    <t>BEŞİKDÜZÜ YELKEN SPOR</t>
  </si>
  <si>
    <t xml:space="preserve">SAMSUN TENİS KULÜBÜ </t>
  </si>
  <si>
    <t>YOK</t>
  </si>
  <si>
    <t xml:space="preserve">ÇAY İLKÖĞRETİM </t>
  </si>
  <si>
    <t>AYŞE NİL ARSLAN</t>
  </si>
  <si>
    <t xml:space="preserve">KAYRA BADE DERELİ </t>
  </si>
  <si>
    <t xml:space="preserve">EYLÜL ERGÜN </t>
  </si>
  <si>
    <t>ÇAY İLKÖĞRETİN</t>
  </si>
  <si>
    <t>KEREM ÇAĞLAR KARAL</t>
  </si>
  <si>
    <t>AHMET UTKU TOKSOY</t>
  </si>
  <si>
    <t>ÇAY İLKÖĞRETİM</t>
  </si>
  <si>
    <t>BEŞİKDÜZÜ YELKEN S.K</t>
  </si>
  <si>
    <t>ANTALYA TENİS İHTİ. KLB</t>
  </si>
  <si>
    <t>ADANA GENÇLİK S.K</t>
  </si>
  <si>
    <t>DENİZ PENCİU</t>
  </si>
  <si>
    <t>ALP EMİR TAPÇI</t>
  </si>
  <si>
    <t>ANTALYA TENİS İHT. K.</t>
  </si>
  <si>
    <t>ADANA GENÇLİK S..K</t>
  </si>
  <si>
    <t>MEGASARAY T.A.</t>
  </si>
  <si>
    <t>DENİZ SEKİ</t>
  </si>
  <si>
    <t>A.EGE ÖZDEMİR</t>
  </si>
  <si>
    <t>MEGASARAY T.A</t>
  </si>
  <si>
    <t>ANATALYA TENİS İHTİSAS KLB</t>
  </si>
  <si>
    <t>ANTALYA TENİS İHT.KLB</t>
  </si>
  <si>
    <t>18 YAŞ ALTI TÜRKİYE TAKIM ŞAMPİYONASI DOĞU VE GÜNEY DOĞU ANADOLU</t>
  </si>
  <si>
    <t>ERZİNCAN</t>
  </si>
  <si>
    <t>FERDAT ŞARA</t>
  </si>
  <si>
    <t>ŞANSAL ÖZ</t>
  </si>
  <si>
    <t>KORT 1</t>
  </si>
  <si>
    <t>KARS SARIKAMIŞ</t>
  </si>
  <si>
    <t>HAKKARİ TENİS</t>
  </si>
  <si>
    <t>MÜT</t>
  </si>
  <si>
    <t>ÇİFT</t>
  </si>
  <si>
    <t>PINAR KOÇ</t>
  </si>
  <si>
    <t>KORT 2</t>
  </si>
  <si>
    <t>AĞRI G H S K</t>
  </si>
  <si>
    <t>ERZİNCAN TENİS K.</t>
  </si>
  <si>
    <t>HABİP ANAK</t>
  </si>
  <si>
    <t>YİĞİTHAN SARIKAYA</t>
  </si>
  <si>
    <t>KORT 3</t>
  </si>
  <si>
    <t>ERZURUM TENİS İ.</t>
  </si>
  <si>
    <t>GÜRPINAR KAYAKVE S.</t>
  </si>
  <si>
    <t>CIVAN AYDIN</t>
  </si>
  <si>
    <t>KORT 4</t>
  </si>
  <si>
    <t>BATMAN PETROL</t>
  </si>
  <si>
    <t>TUNCELİ GHSK</t>
  </si>
  <si>
    <t>14:00</t>
  </si>
  <si>
    <t>IĞDIR GHSK</t>
  </si>
  <si>
    <t>SİİRT GHSK</t>
  </si>
  <si>
    <t>ESMA GÜNGÖRMÜŞ</t>
  </si>
  <si>
    <t>AĞRI GHSK</t>
  </si>
  <si>
    <t>SARIKAMIŞ SPOR L.</t>
  </si>
  <si>
    <t>FETALİ ÖZTÜRK</t>
  </si>
  <si>
    <t>TANDENİZ TANYELİ</t>
  </si>
  <si>
    <t>ABDULGANİ ERSOY</t>
  </si>
  <si>
    <t>KORT2</t>
  </si>
  <si>
    <t>IĞDIR</t>
  </si>
  <si>
    <t>GÜRPINAR</t>
  </si>
  <si>
    <t>HAKKARİ</t>
  </si>
  <si>
    <t>ELAZIĞ GHSK</t>
  </si>
  <si>
    <t>EBUBEKİR ÇALİKBİLEK</t>
  </si>
  <si>
    <t>MÜT.</t>
  </si>
  <si>
    <t>UMUT ÖREN SEVİM</t>
  </si>
  <si>
    <t>ERZURUM GHSK</t>
  </si>
  <si>
    <t>DORUK ILGIN GEÇKİN</t>
  </si>
  <si>
    <t>AĞRIGHSK</t>
  </si>
  <si>
    <t>HAKKARİ GHSK</t>
  </si>
  <si>
    <t>KARS SPOR LİSESİ</t>
  </si>
  <si>
    <t>ERZİNCAN GHSK</t>
  </si>
  <si>
    <t>BATMAN PETROL SPOR</t>
  </si>
  <si>
    <t>BATMAN GHSK</t>
  </si>
  <si>
    <t>OSMAN DURSUN</t>
  </si>
  <si>
    <t>KAPALI 1</t>
  </si>
  <si>
    <t>AMİDA</t>
  </si>
  <si>
    <t>SARIKAMIŞ S.K.</t>
  </si>
  <si>
    <t>NEHİRTANYELİ</t>
  </si>
  <si>
    <t>ZEYNEP SU ŞENYUVA</t>
  </si>
  <si>
    <t>EKİN ULUÇ</t>
  </si>
  <si>
    <t>BATMAN PETROL S.K.</t>
  </si>
  <si>
    <t>NEHİR TANYELİ</t>
  </si>
  <si>
    <t>EMEK S.K.</t>
  </si>
  <si>
    <t>DELALYÜNLÜ</t>
  </si>
  <si>
    <t>ZELALYÜNLÜ</t>
  </si>
  <si>
    <t>12:08.2023</t>
  </si>
  <si>
    <t>BATMAN PETROL 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</si>
</sst>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46">
    <font>
      <sz val="11"/>
      <color theme="1"/>
      <name val="Calibri"/>
      <family val="2"/>
      <charset val="162"/>
      <scheme val="minor"/>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b/>
      <sz val="18"/>
      <color theme="1"/>
      <name val="Calibri"/>
      <family val="2"/>
      <charset val="162"/>
      <scheme val="minor"/>
    </font>
    <font>
      <sz val="18"/>
      <color theme="1"/>
      <name val="Calibri"/>
      <family val="2"/>
      <charset val="162"/>
      <scheme val="minor"/>
    </font>
    <font>
      <sz val="28"/>
      <color theme="1"/>
      <name val="Times New Roman"/>
      <family val="1"/>
      <charset val="162"/>
    </font>
    <font>
      <b/>
      <sz val="20"/>
      <color theme="1"/>
      <name val="Times New Roman"/>
      <family val="1"/>
      <charset val="162"/>
    </font>
    <font>
      <sz val="12"/>
      <color theme="1"/>
      <name val="Calibri"/>
      <family val="2"/>
      <charset val="162"/>
      <scheme val="minor"/>
    </font>
    <font>
      <sz val="14"/>
      <color theme="1"/>
      <name val="Calibri"/>
      <family val="2"/>
      <charset val="162"/>
      <scheme val="minor"/>
    </font>
    <font>
      <sz val="16"/>
      <color theme="1"/>
      <name val="Calibri"/>
      <family val="2"/>
      <charset val="162"/>
      <scheme val="minor"/>
    </font>
    <font>
      <b/>
      <sz val="32"/>
      <color theme="1"/>
      <name val="Calibri"/>
      <family val="2"/>
      <charset val="162"/>
      <scheme val="minor"/>
    </font>
    <font>
      <b/>
      <sz val="22"/>
      <color theme="1"/>
      <name val="Calibri"/>
      <family val="2"/>
      <charset val="162"/>
      <scheme val="minor"/>
    </font>
    <font>
      <b/>
      <sz val="14"/>
      <color theme="1"/>
      <name val="Calibri"/>
      <family val="2"/>
      <charset val="162"/>
      <scheme val="minor"/>
    </font>
    <font>
      <b/>
      <sz val="16"/>
      <color theme="1"/>
      <name val="Calibri"/>
      <family val="2"/>
      <charset val="162"/>
      <scheme val="minor"/>
    </font>
    <font>
      <b/>
      <sz val="26"/>
      <color theme="1"/>
      <name val="Calibri"/>
      <family val="2"/>
      <charset val="162"/>
      <scheme val="minor"/>
    </font>
    <font>
      <sz val="16"/>
      <name val="Calibri"/>
      <family val="2"/>
      <charset val="162"/>
      <scheme val="minor"/>
    </font>
    <font>
      <b/>
      <sz val="24"/>
      <color theme="1"/>
      <name val="Calibri"/>
      <family val="2"/>
      <charset val="162"/>
      <scheme val="minor"/>
    </font>
    <font>
      <b/>
      <sz val="11"/>
      <name val="Arial Tur"/>
      <charset val="162"/>
    </font>
    <font>
      <b/>
      <sz val="9"/>
      <name val="Arial Tur"/>
      <charset val="162"/>
    </font>
    <font>
      <b/>
      <sz val="10"/>
      <color indexed="10"/>
      <name val="Arial Tur"/>
      <charset val="162"/>
    </font>
    <font>
      <b/>
      <sz val="10"/>
      <name val="Arial Tur"/>
      <charset val="162"/>
    </font>
    <font>
      <sz val="10"/>
      <color indexed="10"/>
      <name val="Arial Tur"/>
      <charset val="162"/>
    </font>
    <font>
      <sz val="11"/>
      <name val="Arial Tur"/>
      <charset val="162"/>
    </font>
    <font>
      <b/>
      <sz val="9"/>
      <color theme="1"/>
      <name val="Arial"/>
      <family val="2"/>
      <charset val="162"/>
    </font>
    <font>
      <sz val="11"/>
      <color rgb="FFFF0000"/>
      <name val="Calibri"/>
      <family val="2"/>
      <charset val="162"/>
      <scheme val="minor"/>
    </font>
    <font>
      <sz val="10"/>
      <name val="Arial Tur"/>
      <charset val="162"/>
    </font>
    <font>
      <sz val="8"/>
      <name val="Arial Tur"/>
      <charset val="162"/>
    </font>
    <font>
      <sz val="8"/>
      <color rgb="FFFF0000"/>
      <name val="Arial Tur"/>
      <charset val="162"/>
    </font>
    <font>
      <b/>
      <sz val="8"/>
      <name val="Arial Tur"/>
      <charset val="162"/>
    </font>
    <font>
      <sz val="8"/>
      <color indexed="9"/>
      <name val="Arial Tur"/>
      <charset val="162"/>
    </font>
  </fonts>
  <fills count="36">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26"/>
        <bgColor indexed="9"/>
      </patternFill>
    </fill>
    <fill>
      <patternFill patternType="solid">
        <fgColor indexed="43"/>
        <bgColor indexed="26"/>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theme="0"/>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rgb="FFFFFF0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indexed="44"/>
        <bgColor indexed="64"/>
      </patternFill>
    </fill>
    <fill>
      <patternFill patternType="solid">
        <fgColor theme="0" tint="-0.14999847407452621"/>
        <bgColor indexed="64"/>
      </patternFill>
    </fill>
    <fill>
      <patternFill patternType="solid">
        <fgColor indexed="9"/>
        <bgColor indexed="64"/>
      </patternFill>
    </fill>
  </fills>
  <borders count="92">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style="double">
        <color indexed="64"/>
      </right>
      <top style="thick">
        <color indexed="64"/>
      </top>
      <bottom style="thin">
        <color indexed="64"/>
      </bottom>
      <diagonal/>
    </border>
    <border>
      <left/>
      <right style="medium">
        <color indexed="64"/>
      </right>
      <top style="thick">
        <color indexed="64"/>
      </top>
      <bottom style="thin">
        <color indexed="64"/>
      </bottom>
      <diagonal/>
    </border>
    <border>
      <left style="medium">
        <color indexed="64"/>
      </left>
      <right style="medium">
        <color indexed="64"/>
      </right>
      <top style="thick">
        <color indexed="64"/>
      </top>
      <bottom style="thin">
        <color indexed="64"/>
      </bottom>
      <diagonal/>
    </border>
    <border>
      <left style="thin">
        <color indexed="64"/>
      </left>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Dashed">
        <color indexed="64"/>
      </right>
      <top style="thin">
        <color indexed="64"/>
      </top>
      <bottom style="thin">
        <color indexed="64"/>
      </bottom>
      <diagonal/>
    </border>
    <border>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style="mediumDashed">
        <color indexed="64"/>
      </right>
      <top style="thin">
        <color indexed="64"/>
      </top>
      <bottom style="thin">
        <color indexed="64"/>
      </bottom>
      <diagonal/>
    </border>
    <border>
      <left style="thick">
        <color indexed="64"/>
      </left>
      <right style="dotted">
        <color indexed="64"/>
      </right>
      <top style="thin">
        <color indexed="64"/>
      </top>
      <bottom style="thin">
        <color indexed="64"/>
      </bottom>
      <diagonal/>
    </border>
    <border>
      <left/>
      <right style="thick">
        <color indexed="64"/>
      </right>
      <top style="thin">
        <color indexed="64"/>
      </top>
      <bottom style="thin">
        <color indexed="64"/>
      </bottom>
      <diagonal/>
    </border>
    <border>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mediumDashed">
        <color indexed="64"/>
      </right>
      <top style="thin">
        <color indexed="64"/>
      </top>
      <bottom style="thick">
        <color indexed="64"/>
      </bottom>
      <diagonal/>
    </border>
    <border>
      <left/>
      <right style="medium">
        <color indexed="64"/>
      </right>
      <top style="thin">
        <color indexed="64"/>
      </top>
      <bottom style="thick">
        <color indexed="64"/>
      </bottom>
      <diagonal/>
    </border>
    <border>
      <left/>
      <right/>
      <top style="thin">
        <color indexed="64"/>
      </top>
      <bottom style="thick">
        <color indexed="64"/>
      </bottom>
      <diagonal/>
    </border>
    <border>
      <left/>
      <right style="double">
        <color indexed="64"/>
      </right>
      <top style="thin">
        <color indexed="64"/>
      </top>
      <bottom style="thick">
        <color indexed="64"/>
      </bottom>
      <diagonal/>
    </border>
    <border>
      <left style="double">
        <color indexed="64"/>
      </left>
      <right style="double">
        <color indexed="64"/>
      </right>
      <top style="thin">
        <color indexed="64"/>
      </top>
      <bottom style="thick">
        <color indexed="64"/>
      </bottom>
      <diagonal/>
    </border>
    <border>
      <left/>
      <right style="mediumDashed">
        <color indexed="64"/>
      </right>
      <top style="thin">
        <color indexed="64"/>
      </top>
      <bottom style="thick">
        <color indexed="64"/>
      </bottom>
      <diagonal/>
    </border>
    <border>
      <left style="medium">
        <color indexed="64"/>
      </left>
      <right style="medium">
        <color indexed="64"/>
      </right>
      <top style="thin">
        <color indexed="64"/>
      </top>
      <bottom style="thick">
        <color indexed="64"/>
      </bottom>
      <diagonal/>
    </border>
    <border>
      <left style="thin">
        <color indexed="64"/>
      </left>
      <right/>
      <top style="thin">
        <color indexed="64"/>
      </top>
      <bottom style="thick">
        <color indexed="64"/>
      </bottom>
      <diagonal/>
    </border>
    <border>
      <left style="thick">
        <color indexed="64"/>
      </left>
      <right style="dotted">
        <color indexed="64"/>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style="hair">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hair">
        <color indexed="64"/>
      </right>
      <top/>
      <bottom/>
      <diagonal/>
    </border>
    <border>
      <left style="hair">
        <color indexed="64"/>
      </left>
      <right style="medium">
        <color indexed="64"/>
      </right>
      <top/>
      <bottom/>
      <diagonal/>
    </border>
    <border>
      <left style="thin">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s>
  <cellStyleXfs count="44">
    <xf numFmtId="0" fontId="0" fillId="0" borderId="0"/>
    <xf numFmtId="0" fontId="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16" borderId="5" applyNumberFormat="0" applyAlignment="0" applyProtection="0"/>
    <xf numFmtId="0" fontId="10" fillId="7" borderId="6" applyNumberFormat="0" applyAlignment="0" applyProtection="0"/>
    <xf numFmtId="0" fontId="11" fillId="16" borderId="6" applyNumberFormat="0" applyAlignment="0" applyProtection="0"/>
    <xf numFmtId="0" fontId="12" fillId="17" borderId="7" applyNumberFormat="0" applyAlignment="0" applyProtection="0"/>
    <xf numFmtId="0" fontId="13" fillId="4" borderId="0" applyNumberFormat="0" applyBorder="0" applyAlignment="0" applyProtection="0"/>
    <xf numFmtId="0" fontId="14" fillId="3" borderId="0" applyNumberFormat="0" applyBorder="0" applyAlignment="0" applyProtection="0"/>
    <xf numFmtId="0" fontId="18" fillId="0" borderId="0"/>
    <xf numFmtId="0" fontId="1" fillId="18" borderId="8" applyNumberFormat="0" applyAlignment="0" applyProtection="0"/>
    <xf numFmtId="0" fontId="15" fillId="19" borderId="0" applyNumberFormat="0" applyBorder="0" applyAlignment="0" applyProtection="0"/>
    <xf numFmtId="0" fontId="16" fillId="0" borderId="9" applyNumberFormat="0" applyFill="0" applyAlignment="0" applyProtection="0"/>
    <xf numFmtId="0" fontId="17" fillId="0" borderId="0" applyNumberFormat="0" applyFill="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23" borderId="0" applyNumberFormat="0" applyBorder="0" applyAlignment="0" applyProtection="0"/>
  </cellStyleXfs>
  <cellXfs count="346">
    <xf numFmtId="0" fontId="0" fillId="0" borderId="0" xfId="0"/>
    <xf numFmtId="0" fontId="19" fillId="25" borderId="11" xfId="0" applyFont="1" applyFill="1" applyBorder="1" applyAlignment="1">
      <alignment vertical="center"/>
    </xf>
    <xf numFmtId="0" fontId="19" fillId="25" borderId="12" xfId="0" applyFont="1" applyFill="1" applyBorder="1" applyAlignment="1">
      <alignment vertical="center"/>
    </xf>
    <xf numFmtId="0" fontId="19" fillId="24" borderId="10" xfId="0" applyFont="1" applyFill="1" applyBorder="1" applyAlignment="1">
      <alignment horizontal="center" vertical="center"/>
    </xf>
    <xf numFmtId="0" fontId="0" fillId="24" borderId="0" xfId="0" applyFill="1"/>
    <xf numFmtId="0" fontId="19" fillId="24" borderId="12" xfId="0" applyFont="1" applyFill="1" applyBorder="1" applyAlignment="1">
      <alignment horizontal="left" vertical="center"/>
    </xf>
    <xf numFmtId="0" fontId="20" fillId="24" borderId="14" xfId="0" applyFont="1" applyFill="1" applyBorder="1" applyAlignment="1">
      <alignment horizontal="left" vertical="center"/>
    </xf>
    <xf numFmtId="0" fontId="20" fillId="24" borderId="11" xfId="0" applyFont="1" applyFill="1" applyBorder="1" applyAlignment="1">
      <alignment horizontal="left" vertical="center"/>
    </xf>
    <xf numFmtId="0" fontId="20" fillId="24" borderId="12" xfId="0" applyFont="1" applyFill="1" applyBorder="1" applyAlignment="1">
      <alignment horizontal="left" vertical="center"/>
    </xf>
    <xf numFmtId="0" fontId="20" fillId="24" borderId="11" xfId="0" applyFont="1" applyFill="1" applyBorder="1" applyAlignment="1">
      <alignment horizontal="left"/>
    </xf>
    <xf numFmtId="0" fontId="20" fillId="24" borderId="12" xfId="0" applyFont="1" applyFill="1" applyBorder="1" applyAlignment="1">
      <alignment horizontal="left"/>
    </xf>
    <xf numFmtId="0" fontId="20" fillId="24" borderId="10" xfId="0" applyFont="1" applyFill="1" applyBorder="1" applyAlignment="1">
      <alignment horizontal="center" vertical="center"/>
    </xf>
    <xf numFmtId="0" fontId="19" fillId="26" borderId="10" xfId="0" applyFont="1" applyFill="1" applyBorder="1" applyAlignment="1">
      <alignment horizontal="left" vertical="center"/>
    </xf>
    <xf numFmtId="0" fontId="19" fillId="25" borderId="11" xfId="0" applyFont="1" applyFill="1" applyBorder="1" applyAlignment="1">
      <alignment horizontal="left" vertical="center"/>
    </xf>
    <xf numFmtId="0" fontId="19" fillId="25" borderId="12" xfId="0" applyFont="1" applyFill="1" applyBorder="1" applyAlignment="1">
      <alignment horizontal="left" vertical="center"/>
    </xf>
    <xf numFmtId="0" fontId="19" fillId="25" borderId="10" xfId="0" applyFont="1" applyFill="1" applyBorder="1" applyAlignment="1">
      <alignment horizontal="left" vertical="center"/>
    </xf>
    <xf numFmtId="0" fontId="22" fillId="0" borderId="0" xfId="0" applyFont="1"/>
    <xf numFmtId="0" fontId="19" fillId="26" borderId="10" xfId="0" applyFont="1" applyFill="1" applyBorder="1" applyAlignment="1">
      <alignment vertical="center"/>
    </xf>
    <xf numFmtId="0" fontId="19" fillId="26" borderId="11" xfId="0" applyFont="1" applyFill="1" applyBorder="1" applyAlignment="1">
      <alignment horizontal="left" vertical="center"/>
    </xf>
    <xf numFmtId="0" fontId="19" fillId="26" borderId="12" xfId="0" applyFont="1" applyFill="1" applyBorder="1" applyAlignment="1">
      <alignment horizontal="left" vertical="center"/>
    </xf>
    <xf numFmtId="0" fontId="19" fillId="24" borderId="16" xfId="0" applyFont="1" applyFill="1" applyBorder="1" applyAlignment="1">
      <alignment horizontal="center" vertical="center"/>
    </xf>
    <xf numFmtId="0" fontId="19" fillId="25" borderId="12" xfId="0" applyFont="1" applyFill="1" applyBorder="1" applyAlignment="1">
      <alignment horizontal="center" vertical="center"/>
    </xf>
    <xf numFmtId="0" fontId="19" fillId="26" borderId="10" xfId="0" applyFont="1" applyFill="1" applyBorder="1" applyAlignment="1">
      <alignment horizontal="left" vertical="center"/>
    </xf>
    <xf numFmtId="0" fontId="19" fillId="26" borderId="14" xfId="0" applyFont="1" applyFill="1" applyBorder="1" applyAlignment="1">
      <alignment vertical="center"/>
    </xf>
    <xf numFmtId="0" fontId="19" fillId="0" borderId="17" xfId="0" applyFont="1" applyFill="1" applyBorder="1" applyAlignment="1">
      <alignment vertical="center"/>
    </xf>
    <xf numFmtId="0" fontId="19" fillId="25" borderId="14" xfId="0" applyFont="1" applyFill="1" applyBorder="1" applyAlignment="1">
      <alignment horizontal="left" vertical="center"/>
    </xf>
    <xf numFmtId="0" fontId="19" fillId="25" borderId="10" xfId="0" applyFont="1" applyFill="1" applyBorder="1" applyAlignment="1">
      <alignment vertical="center"/>
    </xf>
    <xf numFmtId="0" fontId="19" fillId="0" borderId="11" xfId="0" applyFont="1" applyFill="1" applyBorder="1" applyAlignment="1">
      <alignment vertical="center"/>
    </xf>
    <xf numFmtId="0" fontId="19" fillId="0" borderId="11" xfId="0" applyFont="1" applyFill="1" applyBorder="1" applyAlignment="1">
      <alignment horizontal="left" vertical="center"/>
    </xf>
    <xf numFmtId="0" fontId="23" fillId="0" borderId="0" xfId="0" applyFont="1"/>
    <xf numFmtId="0" fontId="20" fillId="0" borderId="0" xfId="0" applyFont="1"/>
    <xf numFmtId="0" fontId="19" fillId="25" borderId="14" xfId="0" applyFont="1" applyFill="1" applyBorder="1" applyAlignment="1">
      <alignment horizontal="center" vertical="center"/>
    </xf>
    <xf numFmtId="0" fontId="19" fillId="25" borderId="15" xfId="0" applyFont="1" applyFill="1" applyBorder="1" applyAlignment="1">
      <alignment horizontal="center" vertical="center"/>
    </xf>
    <xf numFmtId="0" fontId="19" fillId="0" borderId="11" xfId="0" applyFont="1" applyFill="1" applyBorder="1" applyAlignment="1">
      <alignment horizontal="center" vertical="center"/>
    </xf>
    <xf numFmtId="0" fontId="19" fillId="0" borderId="0" xfId="0" applyFont="1" applyFill="1" applyBorder="1" applyAlignment="1">
      <alignment horizontal="center" vertical="center"/>
    </xf>
    <xf numFmtId="0" fontId="0" fillId="0" borderId="0" xfId="0" applyFill="1" applyAlignment="1">
      <alignment horizontal="center"/>
    </xf>
    <xf numFmtId="0" fontId="19" fillId="27" borderId="10" xfId="0" applyFont="1" applyFill="1" applyBorder="1" applyAlignment="1">
      <alignment horizontal="left" vertical="center"/>
    </xf>
    <xf numFmtId="0" fontId="19" fillId="24" borderId="0" xfId="0" applyFont="1" applyFill="1" applyBorder="1" applyAlignment="1">
      <alignment horizontal="center" vertical="center"/>
    </xf>
    <xf numFmtId="0" fontId="19" fillId="0" borderId="17" xfId="0" applyFont="1" applyFill="1" applyBorder="1" applyAlignment="1">
      <alignment horizontal="center" vertical="center"/>
    </xf>
    <xf numFmtId="0" fontId="20" fillId="0" borderId="17" xfId="0" applyFont="1" applyFill="1" applyBorder="1" applyAlignment="1">
      <alignment horizontal="center" vertical="center"/>
    </xf>
    <xf numFmtId="0" fontId="19" fillId="24" borderId="19" xfId="0" applyFont="1" applyFill="1" applyBorder="1" applyAlignment="1">
      <alignment horizontal="center" vertical="center"/>
    </xf>
    <xf numFmtId="0" fontId="19" fillId="25" borderId="15" xfId="0" applyFont="1" applyFill="1" applyBorder="1" applyAlignment="1">
      <alignment vertical="center"/>
    </xf>
    <xf numFmtId="0" fontId="27" fillId="0" borderId="26" xfId="0" applyFont="1" applyBorder="1" applyAlignment="1">
      <alignment horizontal="center" vertical="center"/>
    </xf>
    <xf numFmtId="0" fontId="19" fillId="0" borderId="20" xfId="0" applyFont="1" applyBorder="1" applyAlignment="1">
      <alignment horizontal="center" vertical="center"/>
    </xf>
    <xf numFmtId="0" fontId="28" fillId="0" borderId="20" xfId="0" applyFont="1" applyBorder="1" applyAlignment="1">
      <alignment horizontal="center" vertical="center"/>
    </xf>
    <xf numFmtId="0" fontId="28" fillId="0" borderId="27" xfId="0" applyFont="1" applyBorder="1" applyAlignment="1">
      <alignment horizontal="center" vertical="center"/>
    </xf>
    <xf numFmtId="0" fontId="28" fillId="0" borderId="22" xfId="0" applyFont="1" applyBorder="1" applyAlignment="1">
      <alignment horizontal="center" vertical="center"/>
    </xf>
    <xf numFmtId="0" fontId="29" fillId="0" borderId="27" xfId="0" applyFont="1" applyBorder="1" applyAlignment="1">
      <alignment horizontal="center" vertical="center"/>
    </xf>
    <xf numFmtId="0" fontId="29" fillId="0" borderId="21" xfId="0" applyFont="1" applyBorder="1" applyAlignment="1">
      <alignment horizontal="center" vertical="center"/>
    </xf>
    <xf numFmtId="49" fontId="29" fillId="0" borderId="27" xfId="0" applyNumberFormat="1" applyFont="1" applyBorder="1" applyAlignment="1">
      <alignment horizontal="center" vertical="center"/>
    </xf>
    <xf numFmtId="0" fontId="25" fillId="30" borderId="29" xfId="0" applyFont="1" applyFill="1" applyBorder="1" applyAlignment="1">
      <alignment horizontal="center" vertical="center"/>
    </xf>
    <xf numFmtId="164" fontId="29" fillId="30" borderId="29" xfId="0" applyNumberFormat="1" applyFont="1" applyFill="1" applyBorder="1" applyAlignment="1">
      <alignment horizontal="center" vertical="center"/>
    </xf>
    <xf numFmtId="20" fontId="29" fillId="30" borderId="29" xfId="0" applyNumberFormat="1" applyFont="1" applyFill="1" applyBorder="1" applyAlignment="1">
      <alignment horizontal="center" vertical="center"/>
    </xf>
    <xf numFmtId="49" fontId="29" fillId="30" borderId="29" xfId="0" applyNumberFormat="1" applyFont="1" applyFill="1" applyBorder="1" applyAlignment="1">
      <alignment horizontal="center" vertical="center"/>
    </xf>
    <xf numFmtId="0" fontId="25" fillId="30" borderId="10" xfId="0" applyFont="1" applyFill="1" applyBorder="1" applyAlignment="1">
      <alignment horizontal="center" vertical="center"/>
    </xf>
    <xf numFmtId="164" fontId="29" fillId="30" borderId="10" xfId="0" applyNumberFormat="1" applyFont="1" applyFill="1" applyBorder="1" applyAlignment="1">
      <alignment horizontal="center" vertical="center"/>
    </xf>
    <xf numFmtId="20" fontId="29" fillId="30" borderId="10" xfId="0" applyNumberFormat="1" applyFont="1" applyFill="1" applyBorder="1" applyAlignment="1">
      <alignment horizontal="center" vertical="center"/>
    </xf>
    <xf numFmtId="49" fontId="29" fillId="30" borderId="10" xfId="0" applyNumberFormat="1" applyFont="1" applyFill="1" applyBorder="1" applyAlignment="1">
      <alignment horizontal="center" vertical="center"/>
    </xf>
    <xf numFmtId="0" fontId="25" fillId="30" borderId="35" xfId="0" applyFont="1" applyFill="1" applyBorder="1" applyAlignment="1">
      <alignment horizontal="center" vertical="center"/>
    </xf>
    <xf numFmtId="164" fontId="29" fillId="30" borderId="35" xfId="0" applyNumberFormat="1" applyFont="1" applyFill="1" applyBorder="1" applyAlignment="1">
      <alignment horizontal="center" vertical="center"/>
    </xf>
    <xf numFmtId="0" fontId="25" fillId="31" borderId="29" xfId="0" applyFont="1" applyFill="1" applyBorder="1" applyAlignment="1">
      <alignment horizontal="center" vertical="center"/>
    </xf>
    <xf numFmtId="164" fontId="29" fillId="31" borderId="29" xfId="0" applyNumberFormat="1" applyFont="1" applyFill="1" applyBorder="1" applyAlignment="1">
      <alignment horizontal="center" vertical="center"/>
    </xf>
    <xf numFmtId="20" fontId="29" fillId="31" borderId="29" xfId="0" applyNumberFormat="1" applyFont="1" applyFill="1" applyBorder="1" applyAlignment="1">
      <alignment horizontal="center" vertical="center"/>
    </xf>
    <xf numFmtId="49" fontId="29" fillId="31" borderId="29" xfId="0" applyNumberFormat="1" applyFont="1" applyFill="1" applyBorder="1" applyAlignment="1">
      <alignment horizontal="center" vertical="center"/>
    </xf>
    <xf numFmtId="0" fontId="25" fillId="31" borderId="10" xfId="0" applyFont="1" applyFill="1" applyBorder="1" applyAlignment="1">
      <alignment horizontal="center" vertical="center"/>
    </xf>
    <xf numFmtId="164" fontId="29" fillId="31" borderId="10" xfId="0" applyNumberFormat="1" applyFont="1" applyFill="1" applyBorder="1" applyAlignment="1">
      <alignment horizontal="center" vertical="center"/>
    </xf>
    <xf numFmtId="20" fontId="29" fillId="31" borderId="10" xfId="0" applyNumberFormat="1" applyFont="1" applyFill="1" applyBorder="1" applyAlignment="1">
      <alignment horizontal="center" vertical="center"/>
    </xf>
    <xf numFmtId="49" fontId="29" fillId="31" borderId="10" xfId="0" applyNumberFormat="1" applyFont="1" applyFill="1" applyBorder="1" applyAlignment="1">
      <alignment horizontal="center" vertical="center"/>
    </xf>
    <xf numFmtId="0" fontId="25" fillId="31" borderId="35" xfId="0" applyFont="1" applyFill="1" applyBorder="1" applyAlignment="1">
      <alignment horizontal="center" vertical="center"/>
    </xf>
    <xf numFmtId="20" fontId="29" fillId="31" borderId="35" xfId="0" applyNumberFormat="1" applyFont="1" applyFill="1" applyBorder="1" applyAlignment="1">
      <alignment horizontal="center" vertical="center"/>
    </xf>
    <xf numFmtId="49" fontId="29" fillId="31" borderId="35" xfId="0" applyNumberFormat="1" applyFont="1" applyFill="1" applyBorder="1" applyAlignment="1">
      <alignment horizontal="center" vertical="center"/>
    </xf>
    <xf numFmtId="0" fontId="31" fillId="31" borderId="10" xfId="1" applyFont="1" applyFill="1" applyBorder="1" applyAlignment="1">
      <alignment horizontal="center"/>
    </xf>
    <xf numFmtId="0" fontId="31" fillId="30" borderId="29" xfId="1" applyFont="1" applyFill="1" applyBorder="1" applyAlignment="1">
      <alignment horizontal="center"/>
    </xf>
    <xf numFmtId="20" fontId="29" fillId="32" borderId="37" xfId="0" applyNumberFormat="1" applyFont="1" applyFill="1" applyBorder="1" applyAlignment="1">
      <alignment horizontal="center" vertical="center"/>
    </xf>
    <xf numFmtId="20" fontId="29" fillId="32" borderId="29" xfId="0" applyNumberFormat="1" applyFont="1" applyFill="1" applyBorder="1" applyAlignment="1">
      <alignment horizontal="center" vertical="center"/>
    </xf>
    <xf numFmtId="49" fontId="29" fillId="32" borderId="29" xfId="0" applyNumberFormat="1" applyFont="1" applyFill="1" applyBorder="1" applyAlignment="1">
      <alignment horizontal="center" vertical="center"/>
    </xf>
    <xf numFmtId="0" fontId="31" fillId="30" borderId="10" xfId="1" applyFont="1" applyFill="1" applyBorder="1" applyAlignment="1">
      <alignment horizontal="center"/>
    </xf>
    <xf numFmtId="20" fontId="29" fillId="32" borderId="12" xfId="0" applyNumberFormat="1" applyFont="1" applyFill="1" applyBorder="1" applyAlignment="1">
      <alignment horizontal="center" vertical="center"/>
    </xf>
    <xf numFmtId="20" fontId="29" fillId="32" borderId="10" xfId="0" applyNumberFormat="1" applyFont="1" applyFill="1" applyBorder="1" applyAlignment="1">
      <alignment horizontal="center" vertical="center"/>
    </xf>
    <xf numFmtId="49" fontId="29" fillId="32" borderId="10" xfId="0" applyNumberFormat="1" applyFont="1" applyFill="1" applyBorder="1" applyAlignment="1">
      <alignment horizontal="center" vertical="center"/>
    </xf>
    <xf numFmtId="0" fontId="31" fillId="30" borderId="35" xfId="1" applyFont="1" applyFill="1" applyBorder="1" applyAlignment="1">
      <alignment horizontal="center"/>
    </xf>
    <xf numFmtId="20" fontId="29" fillId="32" borderId="40" xfId="0" applyNumberFormat="1" applyFont="1" applyFill="1" applyBorder="1" applyAlignment="1">
      <alignment horizontal="center" vertical="center"/>
    </xf>
    <xf numFmtId="20" fontId="29" fillId="32" borderId="35" xfId="0" applyNumberFormat="1" applyFont="1" applyFill="1" applyBorder="1" applyAlignment="1">
      <alignment horizontal="center" vertical="center"/>
    </xf>
    <xf numFmtId="49" fontId="29" fillId="32" borderId="35" xfId="0" applyNumberFormat="1" applyFont="1" applyFill="1" applyBorder="1" applyAlignment="1">
      <alignment horizontal="center" vertical="center"/>
    </xf>
    <xf numFmtId="0" fontId="31" fillId="31" borderId="29" xfId="1" applyFont="1" applyFill="1" applyBorder="1" applyAlignment="1">
      <alignment horizontal="center"/>
    </xf>
    <xf numFmtId="0" fontId="23" fillId="0" borderId="0" xfId="0" applyFont="1" applyAlignment="1">
      <alignment horizontal="center" vertical="center"/>
    </xf>
    <xf numFmtId="0" fontId="19" fillId="0" borderId="0" xfId="0" applyFont="1" applyAlignment="1">
      <alignment horizontal="center" vertical="center"/>
    </xf>
    <xf numFmtId="0" fontId="24" fillId="0" borderId="0" xfId="0" applyFont="1" applyAlignment="1">
      <alignment horizontal="center" vertical="center"/>
    </xf>
    <xf numFmtId="0" fontId="29" fillId="0" borderId="0" xfId="0" applyFont="1" applyAlignment="1">
      <alignment horizontal="center" vertical="center"/>
    </xf>
    <xf numFmtId="49" fontId="29" fillId="0" borderId="0" xfId="0" applyNumberFormat="1" applyFont="1" applyAlignment="1">
      <alignment horizontal="center" vertical="center"/>
    </xf>
    <xf numFmtId="0" fontId="33" fillId="28" borderId="27" xfId="1" applyFont="1" applyFill="1" applyBorder="1" applyAlignment="1">
      <alignment vertical="center" textRotation="90"/>
    </xf>
    <xf numFmtId="0" fontId="34" fillId="0" borderId="43" xfId="1" applyFont="1" applyBorder="1" applyAlignment="1">
      <alignment horizontal="center" vertical="center"/>
    </xf>
    <xf numFmtId="0" fontId="35" fillId="0" borderId="44" xfId="1" applyFont="1" applyBorder="1" applyAlignment="1">
      <alignment horizontal="center" vertical="center" textRotation="90"/>
    </xf>
    <xf numFmtId="0" fontId="36" fillId="0" borderId="43" xfId="1" applyFont="1" applyBorder="1" applyAlignment="1">
      <alignment horizontal="center" vertical="center" textRotation="90"/>
    </xf>
    <xf numFmtId="0" fontId="36" fillId="0" borderId="44" xfId="1" applyFont="1" applyBorder="1" applyAlignment="1">
      <alignment horizontal="center" vertical="center" textRotation="90"/>
    </xf>
    <xf numFmtId="0" fontId="36" fillId="33" borderId="45" xfId="1" applyFont="1" applyFill="1" applyBorder="1" applyAlignment="1">
      <alignment horizontal="center" vertical="center" textRotation="90"/>
    </xf>
    <xf numFmtId="0" fontId="36" fillId="0" borderId="46" xfId="1" applyFont="1" applyBorder="1" applyAlignment="1">
      <alignment horizontal="center" vertical="center" textRotation="90"/>
    </xf>
    <xf numFmtId="0" fontId="36" fillId="33" borderId="47" xfId="1" applyFont="1" applyFill="1" applyBorder="1" applyAlignment="1">
      <alignment horizontal="center" vertical="center" textRotation="90"/>
    </xf>
    <xf numFmtId="0" fontId="36" fillId="0" borderId="48" xfId="1" applyFont="1" applyBorder="1" applyAlignment="1">
      <alignment horizontal="center" vertical="center" textRotation="90"/>
    </xf>
    <xf numFmtId="0" fontId="36" fillId="0" borderId="12" xfId="1" applyFont="1" applyBorder="1" applyAlignment="1">
      <alignment horizontal="center" vertical="center" textRotation="90"/>
    </xf>
    <xf numFmtId="0" fontId="36" fillId="0" borderId="10" xfId="1" applyFont="1" applyBorder="1" applyAlignment="1">
      <alignment horizontal="center" vertical="center" textRotation="90"/>
    </xf>
    <xf numFmtId="0" fontId="36" fillId="0" borderId="10" xfId="1" applyFont="1" applyBorder="1" applyAlignment="1">
      <alignment horizontal="center" vertical="center"/>
    </xf>
    <xf numFmtId="0" fontId="1" fillId="0" borderId="0" xfId="1" applyAlignment="1">
      <alignment horizontal="center" vertical="center"/>
    </xf>
    <xf numFmtId="0" fontId="1" fillId="0" borderId="0" xfId="1"/>
    <xf numFmtId="0" fontId="33" fillId="0" borderId="52" xfId="1" applyFont="1" applyBorder="1" applyAlignment="1">
      <alignment horizontal="center" vertical="center"/>
    </xf>
    <xf numFmtId="0" fontId="34" fillId="0" borderId="12" xfId="1" applyFont="1" applyBorder="1"/>
    <xf numFmtId="0" fontId="37" fillId="0" borderId="39" xfId="1" applyFont="1" applyBorder="1" applyAlignment="1">
      <alignment horizontal="center"/>
    </xf>
    <xf numFmtId="0" fontId="1" fillId="0" borderId="53" xfId="1" applyBorder="1" applyAlignment="1">
      <alignment horizontal="center"/>
    </xf>
    <xf numFmtId="0" fontId="1" fillId="0" borderId="54" xfId="1" applyBorder="1" applyAlignment="1">
      <alignment horizontal="center"/>
    </xf>
    <xf numFmtId="0" fontId="1" fillId="0" borderId="14" xfId="1" applyBorder="1" applyAlignment="1">
      <alignment horizontal="center"/>
    </xf>
    <xf numFmtId="0" fontId="1" fillId="33" borderId="55" xfId="1" applyFill="1" applyBorder="1" applyAlignment="1">
      <alignment horizontal="center"/>
    </xf>
    <xf numFmtId="0" fontId="35" fillId="0" borderId="56" xfId="1" applyFont="1" applyBorder="1" applyAlignment="1">
      <alignment horizontal="center"/>
    </xf>
    <xf numFmtId="0" fontId="1" fillId="0" borderId="57" xfId="1" applyBorder="1" applyAlignment="1">
      <alignment horizontal="center"/>
    </xf>
    <xf numFmtId="0" fontId="1" fillId="33" borderId="54" xfId="1" applyFill="1" applyBorder="1" applyAlignment="1">
      <alignment horizontal="center"/>
    </xf>
    <xf numFmtId="49" fontId="1" fillId="0" borderId="52" xfId="1" applyNumberFormat="1" applyBorder="1" applyAlignment="1">
      <alignment horizontal="center"/>
    </xf>
    <xf numFmtId="0" fontId="1" fillId="0" borderId="12" xfId="1" applyBorder="1"/>
    <xf numFmtId="0" fontId="1" fillId="0" borderId="11" xfId="1" applyBorder="1"/>
    <xf numFmtId="0" fontId="1" fillId="0" borderId="58" xfId="1" applyBorder="1" applyAlignment="1">
      <alignment horizontal="center"/>
    </xf>
    <xf numFmtId="0" fontId="1" fillId="0" borderId="59" xfId="1" applyBorder="1" applyAlignment="1">
      <alignment horizontal="center"/>
    </xf>
    <xf numFmtId="0" fontId="36" fillId="0" borderId="12" xfId="1" applyFont="1" applyBorder="1" applyAlignment="1">
      <alignment horizontal="center" vertical="center"/>
    </xf>
    <xf numFmtId="0" fontId="1" fillId="0" borderId="56" xfId="1" applyBorder="1" applyAlignment="1">
      <alignment horizontal="center"/>
    </xf>
    <xf numFmtId="0" fontId="33" fillId="0" borderId="36" xfId="1" applyFont="1" applyBorder="1" applyAlignment="1">
      <alignment horizontal="center" vertical="center"/>
    </xf>
    <xf numFmtId="0" fontId="34" fillId="0" borderId="60" xfId="1" applyFont="1" applyBorder="1"/>
    <xf numFmtId="0" fontId="37" fillId="0" borderId="61" xfId="1" applyFont="1" applyBorder="1" applyAlignment="1">
      <alignment horizontal="center"/>
    </xf>
    <xf numFmtId="0" fontId="1" fillId="0" borderId="62" xfId="1" applyBorder="1" applyAlignment="1">
      <alignment horizontal="center"/>
    </xf>
    <xf numFmtId="0" fontId="1" fillId="0" borderId="63" xfId="1" applyBorder="1" applyAlignment="1">
      <alignment horizontal="center"/>
    </xf>
    <xf numFmtId="0" fontId="1" fillId="0" borderId="64" xfId="1" applyBorder="1" applyAlignment="1">
      <alignment horizontal="center"/>
    </xf>
    <xf numFmtId="0" fontId="1" fillId="33" borderId="65" xfId="1" applyFill="1" applyBorder="1" applyAlignment="1">
      <alignment horizontal="center"/>
    </xf>
    <xf numFmtId="0" fontId="1" fillId="0" borderId="66" xfId="1" applyBorder="1" applyAlignment="1">
      <alignment horizontal="center"/>
    </xf>
    <xf numFmtId="0" fontId="1" fillId="0" borderId="67" xfId="1" applyBorder="1" applyAlignment="1">
      <alignment horizontal="center"/>
    </xf>
    <xf numFmtId="0" fontId="1" fillId="33" borderId="63" xfId="1" applyFill="1" applyBorder="1" applyAlignment="1">
      <alignment horizontal="center"/>
    </xf>
    <xf numFmtId="49" fontId="1" fillId="0" borderId="68" xfId="1" applyNumberFormat="1" applyBorder="1" applyAlignment="1">
      <alignment horizontal="center"/>
    </xf>
    <xf numFmtId="0" fontId="1" fillId="0" borderId="60" xfId="1" applyBorder="1"/>
    <xf numFmtId="0" fontId="1" fillId="0" borderId="69" xfId="1" applyBorder="1"/>
    <xf numFmtId="0" fontId="1" fillId="0" borderId="70" xfId="1" applyBorder="1" applyAlignment="1">
      <alignment horizontal="center"/>
    </xf>
    <xf numFmtId="0" fontId="1" fillId="0" borderId="71" xfId="1" applyBorder="1" applyAlignment="1">
      <alignment horizontal="center"/>
    </xf>
    <xf numFmtId="0" fontId="38" fillId="0" borderId="0" xfId="1" applyFont="1"/>
    <xf numFmtId="0" fontId="34" fillId="0" borderId="0" xfId="1" applyFont="1"/>
    <xf numFmtId="0" fontId="39" fillId="0" borderId="72" xfId="0" applyFont="1" applyBorder="1" applyAlignment="1">
      <alignment vertical="center"/>
    </xf>
    <xf numFmtId="0" fontId="39" fillId="0" borderId="52" xfId="0" applyFont="1" applyBorder="1" applyAlignment="1">
      <alignment vertical="center"/>
    </xf>
    <xf numFmtId="0" fontId="39" fillId="0" borderId="73" xfId="0" applyFont="1" applyBorder="1" applyAlignment="1">
      <alignment vertical="center"/>
    </xf>
    <xf numFmtId="0" fontId="25" fillId="31" borderId="19" xfId="0" applyFont="1" applyFill="1" applyBorder="1" applyAlignment="1">
      <alignment horizontal="center" vertical="center"/>
    </xf>
    <xf numFmtId="164" fontId="29" fillId="31" borderId="19" xfId="0" applyNumberFormat="1" applyFont="1" applyFill="1" applyBorder="1" applyAlignment="1">
      <alignment horizontal="center" vertical="center"/>
    </xf>
    <xf numFmtId="20" fontId="29" fillId="31" borderId="19" xfId="0" applyNumberFormat="1" applyFont="1" applyFill="1" applyBorder="1" applyAlignment="1">
      <alignment horizontal="center" vertical="center"/>
    </xf>
    <xf numFmtId="49" fontId="29" fillId="31" borderId="19" xfId="0" applyNumberFormat="1" applyFont="1" applyFill="1" applyBorder="1" applyAlignment="1">
      <alignment horizontal="center" vertical="center"/>
    </xf>
    <xf numFmtId="0" fontId="31" fillId="30" borderId="29" xfId="1" applyFont="1" applyFill="1" applyBorder="1" applyAlignment="1">
      <alignment horizontal="center" vertical="center"/>
    </xf>
    <xf numFmtId="0" fontId="24" fillId="0" borderId="29" xfId="0" applyFont="1" applyBorder="1" applyAlignment="1">
      <alignment horizontal="center" vertical="center"/>
    </xf>
    <xf numFmtId="0" fontId="31" fillId="32" borderId="10" xfId="1" applyFont="1" applyFill="1" applyBorder="1" applyAlignment="1">
      <alignment horizontal="center" vertical="center"/>
    </xf>
    <xf numFmtId="0" fontId="24" fillId="0" borderId="10" xfId="0" applyFont="1" applyBorder="1" applyAlignment="1">
      <alignment horizontal="center" vertical="center"/>
    </xf>
    <xf numFmtId="164" fontId="29" fillId="32" borderId="10" xfId="0" applyNumberFormat="1" applyFont="1" applyFill="1" applyBorder="1" applyAlignment="1">
      <alignment horizontal="center" vertical="center"/>
    </xf>
    <xf numFmtId="0" fontId="31" fillId="30" borderId="35" xfId="1" applyFont="1" applyFill="1" applyBorder="1" applyAlignment="1">
      <alignment horizontal="center" vertical="center"/>
    </xf>
    <xf numFmtId="0" fontId="42" fillId="0" borderId="0" xfId="1" applyFont="1"/>
    <xf numFmtId="0" fontId="42" fillId="0" borderId="0" xfId="1" applyFont="1" applyAlignment="1">
      <alignment horizontal="center"/>
    </xf>
    <xf numFmtId="0" fontId="43" fillId="0" borderId="0" xfId="1" applyFont="1"/>
    <xf numFmtId="0" fontId="44" fillId="34" borderId="27" xfId="1" applyFont="1" applyFill="1" applyBorder="1" applyAlignment="1">
      <alignment horizontal="center"/>
    </xf>
    <xf numFmtId="0" fontId="45" fillId="35" borderId="0" xfId="1" applyFont="1" applyFill="1" applyBorder="1" applyAlignment="1">
      <alignment horizontal="center" vertical="center" textRotation="90"/>
    </xf>
    <xf numFmtId="0" fontId="45" fillId="35" borderId="0" xfId="1" applyFont="1" applyFill="1" applyBorder="1" applyAlignment="1">
      <alignment horizontal="center"/>
    </xf>
    <xf numFmtId="0" fontId="45" fillId="35" borderId="0" xfId="1" applyFont="1" applyFill="1" applyBorder="1"/>
    <xf numFmtId="0" fontId="42" fillId="0" borderId="26" xfId="1" applyFont="1" applyBorder="1" applyAlignment="1">
      <alignment horizontal="center"/>
    </xf>
    <xf numFmtId="0" fontId="44" fillId="34" borderId="26" xfId="1" applyFont="1" applyFill="1" applyBorder="1" applyAlignment="1">
      <alignment horizontal="center"/>
    </xf>
    <xf numFmtId="0" fontId="44" fillId="34" borderId="77" xfId="1" applyFont="1" applyFill="1" applyBorder="1" applyAlignment="1">
      <alignment horizontal="center"/>
    </xf>
    <xf numFmtId="0" fontId="44" fillId="24" borderId="31" xfId="1" applyFont="1" applyFill="1" applyBorder="1" applyAlignment="1">
      <alignment horizontal="center"/>
    </xf>
    <xf numFmtId="0" fontId="44" fillId="24" borderId="42" xfId="1" applyFont="1" applyFill="1" applyBorder="1" applyAlignment="1">
      <alignment horizontal="center"/>
    </xf>
    <xf numFmtId="0" fontId="44" fillId="0" borderId="31" xfId="1" applyFont="1" applyFill="1" applyBorder="1" applyAlignment="1">
      <alignment horizontal="center"/>
    </xf>
    <xf numFmtId="0" fontId="40" fillId="0" borderId="0" xfId="1" applyFont="1"/>
    <xf numFmtId="15" fontId="42" fillId="0" borderId="0" xfId="1" applyNumberFormat="1" applyFont="1"/>
    <xf numFmtId="0" fontId="44" fillId="0" borderId="26" xfId="1" applyFont="1" applyBorder="1" applyAlignment="1">
      <alignment horizontal="center"/>
    </xf>
    <xf numFmtId="0" fontId="44" fillId="0" borderId="77" xfId="1" applyFont="1" applyBorder="1" applyAlignment="1">
      <alignment horizontal="center"/>
    </xf>
    <xf numFmtId="0" fontId="41" fillId="0" borderId="0" xfId="1" applyFont="1"/>
    <xf numFmtId="49" fontId="42" fillId="0" borderId="26" xfId="1" applyNumberFormat="1" applyFont="1" applyBorder="1" applyAlignment="1">
      <alignment horizontal="center"/>
    </xf>
    <xf numFmtId="0" fontId="42" fillId="0" borderId="77" xfId="1" applyFont="1" applyBorder="1" applyAlignment="1">
      <alignment horizontal="center"/>
    </xf>
    <xf numFmtId="0" fontId="42" fillId="0" borderId="81" xfId="1" applyFont="1" applyBorder="1" applyAlignment="1">
      <alignment horizontal="center"/>
    </xf>
    <xf numFmtId="0" fontId="42" fillId="0" borderId="19" xfId="1" applyFont="1" applyBorder="1" applyAlignment="1">
      <alignment horizontal="center" vertical="center"/>
    </xf>
    <xf numFmtId="0" fontId="42" fillId="0" borderId="19" xfId="1" applyFont="1" applyBorder="1" applyAlignment="1">
      <alignment horizontal="center"/>
    </xf>
    <xf numFmtId="0" fontId="42" fillId="0" borderId="10" xfId="1" applyFont="1" applyBorder="1" applyAlignment="1">
      <alignment horizontal="center" vertical="center"/>
    </xf>
    <xf numFmtId="0" fontId="42" fillId="0" borderId="10" xfId="1" applyFont="1" applyBorder="1" applyAlignment="1">
      <alignment horizontal="center"/>
    </xf>
    <xf numFmtId="0" fontId="42" fillId="0" borderId="82" xfId="1" applyFont="1" applyBorder="1" applyAlignment="1">
      <alignment horizontal="center"/>
    </xf>
    <xf numFmtId="0" fontId="42" fillId="0" borderId="52" xfId="1" applyFont="1" applyBorder="1" applyAlignment="1">
      <alignment horizontal="center"/>
    </xf>
    <xf numFmtId="0" fontId="42" fillId="0" borderId="54" xfId="1" applyFont="1" applyBorder="1" applyAlignment="1">
      <alignment horizontal="center"/>
    </xf>
    <xf numFmtId="0" fontId="42" fillId="0" borderId="89" xfId="1" applyFont="1" applyBorder="1" applyAlignment="1">
      <alignment horizontal="center"/>
    </xf>
    <xf numFmtId="0" fontId="42" fillId="0" borderId="21" xfId="1" applyFont="1" applyBorder="1" applyAlignment="1">
      <alignment horizontal="center"/>
    </xf>
    <xf numFmtId="14" fontId="44" fillId="24" borderId="31" xfId="1" applyNumberFormat="1" applyFont="1" applyFill="1" applyBorder="1" applyAlignment="1">
      <alignment horizontal="center"/>
    </xf>
    <xf numFmtId="0" fontId="42" fillId="0" borderId="19" xfId="1" applyFont="1" applyBorder="1" applyAlignment="1">
      <alignment horizontal="center" vertical="center"/>
    </xf>
    <xf numFmtId="0" fontId="19" fillId="26" borderId="11" xfId="0" applyFont="1" applyFill="1" applyBorder="1" applyAlignment="1">
      <alignment horizontal="left" vertical="center"/>
    </xf>
    <xf numFmtId="0" fontId="19" fillId="26" borderId="12" xfId="0" applyFont="1" applyFill="1" applyBorder="1" applyAlignment="1">
      <alignment horizontal="left" vertical="center"/>
    </xf>
    <xf numFmtId="0" fontId="20" fillId="24" borderId="10" xfId="0" applyFont="1" applyFill="1" applyBorder="1" applyAlignment="1">
      <alignment horizontal="left" vertical="center"/>
    </xf>
    <xf numFmtId="0" fontId="20" fillId="24" borderId="11" xfId="0" applyFont="1" applyFill="1" applyBorder="1" applyAlignment="1">
      <alignment horizontal="left" vertical="center"/>
    </xf>
    <xf numFmtId="0" fontId="20" fillId="24" borderId="12" xfId="0" applyFont="1" applyFill="1" applyBorder="1" applyAlignment="1">
      <alignment horizontal="left" vertical="center"/>
    </xf>
    <xf numFmtId="0" fontId="21" fillId="0" borderId="15" xfId="0" applyFont="1" applyBorder="1" applyAlignment="1">
      <alignment horizontal="center"/>
    </xf>
    <xf numFmtId="0" fontId="21" fillId="24" borderId="15" xfId="0" applyFont="1" applyFill="1" applyBorder="1" applyAlignment="1">
      <alignment horizontal="center"/>
    </xf>
    <xf numFmtId="0" fontId="19" fillId="26" borderId="10" xfId="0" applyFont="1" applyFill="1" applyBorder="1" applyAlignment="1">
      <alignment horizontal="left" vertical="center"/>
    </xf>
    <xf numFmtId="0" fontId="20" fillId="24" borderId="11" xfId="0" applyFont="1" applyFill="1" applyBorder="1" applyAlignment="1">
      <alignment horizontal="left"/>
    </xf>
    <xf numFmtId="0" fontId="20" fillId="24" borderId="12" xfId="0" applyFont="1" applyFill="1" applyBorder="1" applyAlignment="1">
      <alignment horizontal="left"/>
    </xf>
    <xf numFmtId="0" fontId="20" fillId="24" borderId="11" xfId="0" applyFont="1" applyFill="1" applyBorder="1" applyAlignment="1">
      <alignment horizontal="center" vertical="center"/>
    </xf>
    <xf numFmtId="0" fontId="20" fillId="24" borderId="12" xfId="0" applyFont="1" applyFill="1" applyBorder="1" applyAlignment="1">
      <alignment horizontal="center" vertical="center"/>
    </xf>
    <xf numFmtId="0" fontId="19" fillId="27" borderId="11" xfId="0" applyFont="1" applyFill="1" applyBorder="1" applyAlignment="1">
      <alignment horizontal="left" vertical="center"/>
    </xf>
    <xf numFmtId="0" fontId="19" fillId="27" borderId="12" xfId="0" applyFont="1" applyFill="1" applyBorder="1" applyAlignment="1">
      <alignment horizontal="left" vertical="center"/>
    </xf>
    <xf numFmtId="0" fontId="20" fillId="0" borderId="0" xfId="0" applyFont="1" applyFill="1" applyBorder="1" applyAlignment="1">
      <alignment horizontal="center" vertical="center"/>
    </xf>
    <xf numFmtId="0" fontId="20" fillId="0" borderId="0" xfId="0" applyFont="1" applyFill="1" applyBorder="1" applyAlignment="1">
      <alignment horizontal="left" vertical="center"/>
    </xf>
    <xf numFmtId="0" fontId="19" fillId="26" borderId="18" xfId="0" applyFont="1" applyFill="1" applyBorder="1" applyAlignment="1">
      <alignment horizontal="left" vertical="center"/>
    </xf>
    <xf numFmtId="0" fontId="19" fillId="26" borderId="13" xfId="0" applyFont="1" applyFill="1" applyBorder="1" applyAlignment="1">
      <alignment horizontal="left" vertical="center"/>
    </xf>
    <xf numFmtId="0" fontId="19" fillId="0" borderId="0" xfId="0" applyFont="1" applyFill="1" applyBorder="1" applyAlignment="1">
      <alignment horizontal="left" vertical="center"/>
    </xf>
    <xf numFmtId="0" fontId="20" fillId="24" borderId="10" xfId="0" applyFont="1" applyFill="1" applyBorder="1" applyAlignment="1">
      <alignment horizontal="left"/>
    </xf>
    <xf numFmtId="0" fontId="19" fillId="25" borderId="10" xfId="0" applyFont="1" applyFill="1" applyBorder="1" applyAlignment="1">
      <alignment horizontal="left" vertical="center"/>
    </xf>
    <xf numFmtId="0" fontId="19" fillId="25" borderId="11" xfId="0" applyFont="1" applyFill="1" applyBorder="1" applyAlignment="1">
      <alignment horizontal="left" vertical="center"/>
    </xf>
    <xf numFmtId="0" fontId="19" fillId="25" borderId="12" xfId="0" applyFont="1" applyFill="1" applyBorder="1" applyAlignment="1">
      <alignment horizontal="left" vertical="center"/>
    </xf>
    <xf numFmtId="0" fontId="22" fillId="0" borderId="15" xfId="0" applyFont="1" applyBorder="1" applyAlignment="1">
      <alignment horizontal="center"/>
    </xf>
    <xf numFmtId="0" fontId="22" fillId="0" borderId="0" xfId="0" applyFont="1" applyBorder="1" applyAlignment="1">
      <alignment horizontal="center"/>
    </xf>
    <xf numFmtId="0" fontId="22" fillId="0" borderId="14" xfId="0" applyFont="1" applyBorder="1" applyAlignment="1">
      <alignment horizontal="center"/>
    </xf>
    <xf numFmtId="0" fontId="26" fillId="29" borderId="20" xfId="0" applyFont="1" applyFill="1" applyBorder="1" applyAlignment="1">
      <alignment horizontal="center" vertical="center"/>
    </xf>
    <xf numFmtId="0" fontId="26" fillId="29" borderId="21" xfId="0" applyFont="1" applyFill="1" applyBorder="1" applyAlignment="1">
      <alignment horizontal="center" vertical="center"/>
    </xf>
    <xf numFmtId="0" fontId="26" fillId="29" borderId="22" xfId="0" applyFont="1" applyFill="1" applyBorder="1" applyAlignment="1">
      <alignment horizontal="center" vertical="center"/>
    </xf>
    <xf numFmtId="0" fontId="26" fillId="29" borderId="23" xfId="0" applyFont="1" applyFill="1" applyBorder="1" applyAlignment="1">
      <alignment horizontal="center" vertical="center"/>
    </xf>
    <xf numFmtId="0" fontId="26" fillId="29" borderId="24" xfId="0" applyFont="1" applyFill="1" applyBorder="1" applyAlignment="1">
      <alignment horizontal="center" vertical="center"/>
    </xf>
    <xf numFmtId="0" fontId="26" fillId="29" borderId="25" xfId="0" applyFont="1" applyFill="1" applyBorder="1" applyAlignment="1">
      <alignment horizontal="center" vertical="center"/>
    </xf>
    <xf numFmtId="0" fontId="30" fillId="29" borderId="27" xfId="0" applyFont="1" applyFill="1" applyBorder="1" applyAlignment="1">
      <alignment horizontal="center" vertical="center" textRotation="90"/>
    </xf>
    <xf numFmtId="0" fontId="30" fillId="29" borderId="31" xfId="0" applyFont="1" applyFill="1" applyBorder="1" applyAlignment="1">
      <alignment horizontal="center" vertical="center" textRotation="90"/>
    </xf>
    <xf numFmtId="0" fontId="19" fillId="30" borderId="28" xfId="0" applyFont="1" applyFill="1" applyBorder="1" applyAlignment="1">
      <alignment horizontal="center" vertical="center"/>
    </xf>
    <xf numFmtId="0" fontId="19" fillId="30" borderId="32" xfId="0" applyFont="1" applyFill="1" applyBorder="1" applyAlignment="1">
      <alignment horizontal="center" vertical="center"/>
    </xf>
    <xf numFmtId="0" fontId="28" fillId="30" borderId="30" xfId="0" applyFont="1" applyFill="1" applyBorder="1" applyAlignment="1">
      <alignment horizontal="center" vertical="center"/>
    </xf>
    <xf numFmtId="0" fontId="28" fillId="30" borderId="33" xfId="0" applyFont="1" applyFill="1" applyBorder="1" applyAlignment="1">
      <alignment horizontal="center" vertical="center"/>
    </xf>
    <xf numFmtId="0" fontId="19" fillId="31" borderId="28" xfId="0" applyFont="1" applyFill="1" applyBorder="1" applyAlignment="1">
      <alignment horizontal="center" vertical="center"/>
    </xf>
    <xf numFmtId="0" fontId="19" fillId="31" borderId="32" xfId="0" applyFont="1" applyFill="1" applyBorder="1" applyAlignment="1">
      <alignment horizontal="center" vertical="center"/>
    </xf>
    <xf numFmtId="0" fontId="28" fillId="31" borderId="30" xfId="0" applyFont="1" applyFill="1" applyBorder="1" applyAlignment="1">
      <alignment horizontal="center" vertical="center"/>
    </xf>
    <xf numFmtId="0" fontId="28" fillId="31" borderId="33" xfId="0" applyFont="1" applyFill="1" applyBorder="1" applyAlignment="1">
      <alignment horizontal="center" vertical="center"/>
    </xf>
    <xf numFmtId="0" fontId="32" fillId="29" borderId="27" xfId="0" applyFont="1" applyFill="1" applyBorder="1" applyAlignment="1">
      <alignment horizontal="center" vertical="center" textRotation="90"/>
    </xf>
    <xf numFmtId="0" fontId="32" fillId="29" borderId="31" xfId="0" applyFont="1" applyFill="1" applyBorder="1" applyAlignment="1">
      <alignment horizontal="center" vertical="center" textRotation="90"/>
    </xf>
    <xf numFmtId="0" fontId="19" fillId="31" borderId="74" xfId="0" applyFont="1" applyFill="1" applyBorder="1" applyAlignment="1">
      <alignment horizontal="center" vertical="center"/>
    </xf>
    <xf numFmtId="0" fontId="19" fillId="31" borderId="34" xfId="0" applyFont="1" applyFill="1" applyBorder="1" applyAlignment="1">
      <alignment horizontal="center" vertical="center"/>
    </xf>
    <xf numFmtId="0" fontId="28" fillId="31" borderId="75" xfId="0" applyFont="1" applyFill="1" applyBorder="1" applyAlignment="1">
      <alignment horizontal="center" vertical="center"/>
    </xf>
    <xf numFmtId="0" fontId="28" fillId="31" borderId="39" xfId="0" applyFont="1" applyFill="1" applyBorder="1" applyAlignment="1">
      <alignment horizontal="center" vertical="center"/>
    </xf>
    <xf numFmtId="0" fontId="28" fillId="31" borderId="41" xfId="0" applyFont="1" applyFill="1" applyBorder="1" applyAlignment="1">
      <alignment horizontal="center" vertical="center"/>
    </xf>
    <xf numFmtId="0" fontId="19" fillId="29" borderId="22" xfId="0" applyFont="1" applyFill="1" applyBorder="1" applyAlignment="1">
      <alignment horizontal="center" vertical="center" textRotation="90"/>
    </xf>
    <xf numFmtId="0" fontId="19" fillId="29" borderId="42" xfId="0" applyFont="1" applyFill="1" applyBorder="1" applyAlignment="1">
      <alignment horizontal="center" vertical="center" textRotation="90"/>
    </xf>
    <xf numFmtId="0" fontId="19" fillId="29" borderId="27" xfId="0" applyFont="1" applyFill="1" applyBorder="1" applyAlignment="1">
      <alignment horizontal="center" vertical="center" textRotation="90" wrapText="1"/>
    </xf>
    <xf numFmtId="0" fontId="19" fillId="29" borderId="31" xfId="0" applyFont="1" applyFill="1" applyBorder="1" applyAlignment="1">
      <alignment horizontal="center" vertical="center" textRotation="90" wrapText="1"/>
    </xf>
    <xf numFmtId="0" fontId="19" fillId="30" borderId="34" xfId="0" applyFont="1" applyFill="1" applyBorder="1" applyAlignment="1">
      <alignment horizontal="center" vertical="center"/>
    </xf>
    <xf numFmtId="0" fontId="28" fillId="32" borderId="38" xfId="0" applyFont="1" applyFill="1" applyBorder="1" applyAlignment="1">
      <alignment horizontal="center" vertical="center"/>
    </xf>
    <xf numFmtId="0" fontId="28" fillId="32" borderId="39" xfId="0" applyFont="1" applyFill="1" applyBorder="1" applyAlignment="1">
      <alignment horizontal="center" vertical="center"/>
    </xf>
    <xf numFmtId="0" fontId="28" fillId="32" borderId="41" xfId="0" applyFont="1" applyFill="1" applyBorder="1" applyAlignment="1">
      <alignment horizontal="center" vertical="center"/>
    </xf>
    <xf numFmtId="0" fontId="36" fillId="0" borderId="43" xfId="1" applyFont="1" applyBorder="1" applyAlignment="1">
      <alignment horizontal="center" vertical="center"/>
    </xf>
    <xf numFmtId="0" fontId="36" fillId="0" borderId="49" xfId="1" applyFont="1" applyBorder="1" applyAlignment="1">
      <alignment horizontal="center" vertical="center"/>
    </xf>
    <xf numFmtId="0" fontId="36" fillId="0" borderId="50" xfId="1" applyFont="1" applyBorder="1" applyAlignment="1">
      <alignment horizontal="center" vertical="center" textRotation="90"/>
    </xf>
    <xf numFmtId="0" fontId="36" fillId="0" borderId="51" xfId="1" applyFont="1" applyBorder="1" applyAlignment="1">
      <alignment horizontal="center" vertical="center" textRotation="90"/>
    </xf>
    <xf numFmtId="0" fontId="44" fillId="0" borderId="20" xfId="1" applyFont="1" applyBorder="1" applyAlignment="1">
      <alignment horizontal="center" vertical="center"/>
    </xf>
    <xf numFmtId="0" fontId="44" fillId="0" borderId="21" xfId="1" applyFont="1" applyBorder="1" applyAlignment="1">
      <alignment horizontal="center" vertical="center"/>
    </xf>
    <xf numFmtId="0" fontId="44" fillId="0" borderId="22" xfId="1" applyFont="1" applyBorder="1" applyAlignment="1">
      <alignment horizontal="center" vertical="center"/>
    </xf>
    <xf numFmtId="0" fontId="44" fillId="0" borderId="23" xfId="1" applyFont="1" applyBorder="1" applyAlignment="1">
      <alignment horizontal="center" vertical="center"/>
    </xf>
    <xf numFmtId="0" fontId="44" fillId="0" borderId="24" xfId="1" applyFont="1" applyBorder="1" applyAlignment="1">
      <alignment horizontal="center" vertical="center"/>
    </xf>
    <xf numFmtId="0" fontId="44" fillId="0" borderId="25" xfId="1" applyFont="1" applyBorder="1" applyAlignment="1">
      <alignment horizontal="center" vertical="center"/>
    </xf>
    <xf numFmtId="0" fontId="44" fillId="34" borderId="76" xfId="1" applyFont="1" applyFill="1" applyBorder="1" applyAlignment="1">
      <alignment horizontal="center"/>
    </xf>
    <xf numFmtId="0" fontId="44" fillId="34" borderId="77" xfId="1" applyFont="1" applyFill="1" applyBorder="1" applyAlignment="1">
      <alignment horizontal="center"/>
    </xf>
    <xf numFmtId="0" fontId="44" fillId="34" borderId="20" xfId="1" applyFont="1" applyFill="1" applyBorder="1" applyAlignment="1">
      <alignment horizontal="center"/>
    </xf>
    <xf numFmtId="0" fontId="44" fillId="34" borderId="22" xfId="1" applyFont="1" applyFill="1" applyBorder="1" applyAlignment="1">
      <alignment horizontal="center"/>
    </xf>
    <xf numFmtId="0" fontId="42" fillId="34" borderId="76" xfId="1" applyFont="1" applyFill="1" applyBorder="1" applyAlignment="1">
      <alignment horizontal="center"/>
    </xf>
    <xf numFmtId="0" fontId="42" fillId="34" borderId="78" xfId="1" applyFont="1" applyFill="1" applyBorder="1" applyAlignment="1">
      <alignment horizontal="center"/>
    </xf>
    <xf numFmtId="0" fontId="42" fillId="34" borderId="77" xfId="1" applyFont="1" applyFill="1" applyBorder="1" applyAlignment="1">
      <alignment horizontal="center"/>
    </xf>
    <xf numFmtId="14" fontId="42" fillId="0" borderId="76" xfId="1" applyNumberFormat="1" applyFont="1" applyBorder="1" applyAlignment="1">
      <alignment horizontal="center"/>
    </xf>
    <xf numFmtId="14" fontId="42" fillId="0" borderId="78" xfId="1" applyNumberFormat="1" applyFont="1" applyBorder="1" applyAlignment="1">
      <alignment horizontal="center"/>
    </xf>
    <xf numFmtId="0" fontId="42" fillId="28" borderId="76" xfId="1" applyFont="1" applyFill="1" applyBorder="1" applyAlignment="1">
      <alignment horizontal="center"/>
    </xf>
    <xf numFmtId="0" fontId="42" fillId="28" borderId="77" xfId="1" applyFont="1" applyFill="1" applyBorder="1" applyAlignment="1">
      <alignment horizontal="center"/>
    </xf>
    <xf numFmtId="0" fontId="42" fillId="0" borderId="76" xfId="1" applyFont="1" applyBorder="1" applyAlignment="1">
      <alignment horizontal="center"/>
    </xf>
    <xf numFmtId="0" fontId="42" fillId="0" borderId="78" xfId="1" applyFont="1" applyBorder="1" applyAlignment="1">
      <alignment horizontal="center"/>
    </xf>
    <xf numFmtId="0" fontId="42" fillId="0" borderId="77" xfId="1" applyFont="1" applyBorder="1" applyAlignment="1">
      <alignment horizontal="center"/>
    </xf>
    <xf numFmtId="0" fontId="42" fillId="0" borderId="79" xfId="1" applyFont="1" applyBorder="1" applyAlignment="1">
      <alignment horizontal="center"/>
    </xf>
    <xf numFmtId="0" fontId="42" fillId="0" borderId="80" xfId="1" applyFont="1" applyBorder="1" applyAlignment="1">
      <alignment horizontal="center"/>
    </xf>
    <xf numFmtId="0" fontId="42" fillId="0" borderId="31" xfId="1" applyFont="1" applyBorder="1" applyAlignment="1">
      <alignment horizontal="center"/>
    </xf>
    <xf numFmtId="0" fontId="42" fillId="0" borderId="36" xfId="1" applyFont="1" applyBorder="1" applyAlignment="1">
      <alignment horizontal="center"/>
    </xf>
    <xf numFmtId="0" fontId="42" fillId="0" borderId="42" xfId="1" applyFont="1" applyBorder="1" applyAlignment="1">
      <alignment horizontal="center" vertical="center" wrapText="1"/>
    </xf>
    <xf numFmtId="0" fontId="42" fillId="0" borderId="25" xfId="1" applyFont="1" applyBorder="1" applyAlignment="1">
      <alignment horizontal="center" vertical="center" wrapText="1"/>
    </xf>
    <xf numFmtId="0" fontId="42" fillId="0" borderId="83" xfId="1" applyFont="1" applyBorder="1" applyAlignment="1">
      <alignment horizontal="center" vertical="center"/>
    </xf>
    <xf numFmtId="0" fontId="42" fillId="0" borderId="86" xfId="1" applyFont="1" applyBorder="1" applyAlignment="1">
      <alignment horizontal="center" vertical="center"/>
    </xf>
    <xf numFmtId="0" fontId="42" fillId="0" borderId="90" xfId="1" applyFont="1" applyBorder="1" applyAlignment="1">
      <alignment horizontal="center" vertical="center"/>
    </xf>
    <xf numFmtId="0" fontId="42" fillId="0" borderId="84" xfId="1" applyFont="1" applyBorder="1" applyAlignment="1">
      <alignment horizontal="center" vertical="center"/>
    </xf>
    <xf numFmtId="0" fontId="42" fillId="0" borderId="87" xfId="1" applyFont="1" applyBorder="1" applyAlignment="1">
      <alignment horizontal="center" vertical="center"/>
    </xf>
    <xf numFmtId="0" fontId="42" fillId="0" borderId="91" xfId="1" applyFont="1" applyBorder="1" applyAlignment="1">
      <alignment horizontal="center" vertical="center"/>
    </xf>
    <xf numFmtId="0" fontId="44" fillId="34" borderId="78" xfId="1" applyFont="1" applyFill="1" applyBorder="1" applyAlignment="1">
      <alignment horizontal="center"/>
    </xf>
    <xf numFmtId="0" fontId="44" fillId="0" borderId="76" xfId="1" applyFont="1" applyFill="1" applyBorder="1" applyAlignment="1">
      <alignment horizontal="center"/>
    </xf>
    <xf numFmtId="0" fontId="44" fillId="0" borderId="78" xfId="1" applyFont="1" applyFill="1" applyBorder="1" applyAlignment="1">
      <alignment horizontal="center"/>
    </xf>
    <xf numFmtId="0" fontId="44" fillId="0" borderId="77" xfId="1" applyFont="1" applyFill="1" applyBorder="1" applyAlignment="1">
      <alignment horizontal="center"/>
    </xf>
    <xf numFmtId="0" fontId="44" fillId="24" borderId="76" xfId="1" applyFont="1" applyFill="1" applyBorder="1" applyAlignment="1">
      <alignment horizontal="center"/>
    </xf>
    <xf numFmtId="0" fontId="44" fillId="24" borderId="78" xfId="1" applyFont="1" applyFill="1" applyBorder="1" applyAlignment="1">
      <alignment horizontal="center"/>
    </xf>
    <xf numFmtId="0" fontId="44" fillId="24" borderId="77" xfId="1" applyFont="1" applyFill="1" applyBorder="1" applyAlignment="1">
      <alignment horizontal="center"/>
    </xf>
    <xf numFmtId="0" fontId="42" fillId="0" borderId="24" xfId="1" applyFont="1" applyBorder="1" applyAlignment="1">
      <alignment horizontal="center"/>
    </xf>
    <xf numFmtId="0" fontId="42" fillId="0" borderId="25" xfId="1" applyFont="1" applyBorder="1" applyAlignment="1">
      <alignment horizontal="center"/>
    </xf>
    <xf numFmtId="0" fontId="42" fillId="0" borderId="85" xfId="1" applyFont="1" applyBorder="1" applyAlignment="1">
      <alignment horizontal="center" vertical="center"/>
    </xf>
    <xf numFmtId="0" fontId="42" fillId="0" borderId="88" xfId="1" applyFont="1" applyBorder="1" applyAlignment="1">
      <alignment horizontal="center" vertical="center"/>
    </xf>
    <xf numFmtId="0" fontId="42" fillId="0" borderId="19" xfId="1" applyFont="1" applyBorder="1" applyAlignment="1">
      <alignment horizontal="center" vertical="center"/>
    </xf>
    <xf numFmtId="0" fontId="44" fillId="0" borderId="20" xfId="0" applyFont="1" applyBorder="1" applyAlignment="1">
      <alignment horizontal="center" vertical="center"/>
    </xf>
    <xf numFmtId="0" fontId="44" fillId="0" borderId="21" xfId="0" applyFont="1" applyBorder="1" applyAlignment="1">
      <alignment horizontal="center" vertical="center"/>
    </xf>
    <xf numFmtId="0" fontId="44" fillId="0" borderId="22" xfId="0" applyFont="1" applyBorder="1" applyAlignment="1">
      <alignment horizontal="center" vertical="center"/>
    </xf>
    <xf numFmtId="0" fontId="44" fillId="0" borderId="23" xfId="0" applyFont="1" applyBorder="1" applyAlignment="1">
      <alignment horizontal="center" vertical="center"/>
    </xf>
    <xf numFmtId="0" fontId="44" fillId="0" borderId="24" xfId="0" applyFont="1" applyBorder="1" applyAlignment="1">
      <alignment horizontal="center" vertical="center"/>
    </xf>
    <xf numFmtId="0" fontId="44" fillId="0" borderId="25" xfId="0" applyFont="1" applyBorder="1" applyAlignment="1">
      <alignment horizontal="center" vertical="center"/>
    </xf>
    <xf numFmtId="0" fontId="44" fillId="34" borderId="76" xfId="0" applyFont="1" applyFill="1" applyBorder="1" applyAlignment="1">
      <alignment horizontal="center"/>
    </xf>
    <xf numFmtId="0" fontId="44" fillId="34" borderId="77" xfId="0" applyFont="1" applyFill="1" applyBorder="1" applyAlignment="1">
      <alignment horizontal="center"/>
    </xf>
    <xf numFmtId="0" fontId="44" fillId="34" borderId="20" xfId="0" applyFont="1" applyFill="1" applyBorder="1" applyAlignment="1">
      <alignment horizontal="center"/>
    </xf>
    <xf numFmtId="0" fontId="44" fillId="34" borderId="22" xfId="0" applyFont="1" applyFill="1" applyBorder="1" applyAlignment="1">
      <alignment horizontal="center"/>
    </xf>
    <xf numFmtId="0" fontId="44" fillId="34" borderId="27" xfId="0" applyFont="1" applyFill="1" applyBorder="1"/>
    <xf numFmtId="0" fontId="42" fillId="34" borderId="76" xfId="0" applyFont="1" applyFill="1" applyBorder="1" applyAlignment="1">
      <alignment horizontal="center"/>
    </xf>
    <xf numFmtId="0" fontId="42" fillId="34" borderId="78" xfId="0" applyFont="1" applyFill="1" applyBorder="1" applyAlignment="1">
      <alignment horizontal="center"/>
    </xf>
    <xf numFmtId="0" fontId="42" fillId="34" borderId="77" xfId="0" applyFont="1" applyFill="1" applyBorder="1" applyAlignment="1">
      <alignment horizontal="center"/>
    </xf>
    <xf numFmtId="14" fontId="42" fillId="0" borderId="78" xfId="0" applyNumberFormat="1" applyFont="1" applyBorder="1" applyAlignment="1">
      <alignment horizontal="center"/>
    </xf>
    <xf numFmtId="14" fontId="42" fillId="0" borderId="77" xfId="0" applyNumberFormat="1" applyFont="1" applyBorder="1" applyAlignment="1">
      <alignment horizontal="center"/>
    </xf>
    <xf numFmtId="0" fontId="42" fillId="0" borderId="76" xfId="0" applyFont="1" applyBorder="1" applyAlignment="1">
      <alignment horizontal="center"/>
    </xf>
    <xf numFmtId="0" fontId="42" fillId="0" borderId="77" xfId="0" applyFont="1" applyBorder="1" applyAlignment="1">
      <alignment horizontal="center"/>
    </xf>
    <xf numFmtId="0" fontId="42" fillId="0" borderId="26" xfId="0" applyFont="1" applyBorder="1"/>
    <xf numFmtId="0" fontId="42" fillId="0" borderId="78" xfId="0" applyFont="1" applyBorder="1" applyAlignment="1">
      <alignment horizontal="center"/>
    </xf>
    <xf numFmtId="0" fontId="44" fillId="34" borderId="26" xfId="0" applyFont="1" applyFill="1" applyBorder="1"/>
    <xf numFmtId="0" fontId="44" fillId="34" borderId="77" xfId="0" applyFont="1" applyFill="1" applyBorder="1"/>
    <xf numFmtId="0" fontId="44" fillId="34" borderId="26" xfId="0" applyFont="1" applyFill="1" applyBorder="1" applyAlignment="1">
      <alignment horizontal="center"/>
    </xf>
    <xf numFmtId="0" fontId="44" fillId="34" borderId="78" xfId="0" applyFont="1" applyFill="1" applyBorder="1" applyAlignment="1">
      <alignment horizontal="center"/>
    </xf>
    <xf numFmtId="0" fontId="44" fillId="24" borderId="31" xfId="0" applyFont="1" applyFill="1" applyBorder="1"/>
    <xf numFmtId="0" fontId="44" fillId="24" borderId="42" xfId="0" applyFont="1" applyFill="1" applyBorder="1"/>
    <xf numFmtId="0" fontId="44" fillId="24" borderId="76" xfId="0" applyFont="1" applyFill="1" applyBorder="1" applyAlignment="1">
      <alignment horizontal="center"/>
    </xf>
    <xf numFmtId="0" fontId="44" fillId="24" borderId="78" xfId="0" applyFont="1" applyFill="1" applyBorder="1" applyAlignment="1">
      <alignment horizontal="center"/>
    </xf>
    <xf numFmtId="0" fontId="44" fillId="24" borderId="77" xfId="0" applyFont="1" applyFill="1" applyBorder="1" applyAlignment="1">
      <alignment horizontal="center"/>
    </xf>
    <xf numFmtId="0" fontId="44" fillId="0" borderId="26" xfId="0" applyFont="1" applyBorder="1"/>
    <xf numFmtId="0" fontId="44" fillId="0" borderId="77" xfId="0" applyFont="1" applyBorder="1"/>
    <xf numFmtId="0" fontId="42" fillId="0" borderId="24" xfId="0" applyFont="1" applyBorder="1" applyAlignment="1">
      <alignment horizontal="center"/>
    </xf>
    <xf numFmtId="0" fontId="42" fillId="0" borderId="25" xfId="0" applyFont="1" applyBorder="1" applyAlignment="1">
      <alignment horizontal="center"/>
    </xf>
    <xf numFmtId="49" fontId="42" fillId="0" borderId="26" xfId="0" applyNumberFormat="1" applyFont="1" applyBorder="1"/>
    <xf numFmtId="0" fontId="42" fillId="0" borderId="77" xfId="0" applyFont="1" applyBorder="1"/>
    <xf numFmtId="0" fontId="42" fillId="0" borderId="81" xfId="0" applyFont="1" applyBorder="1"/>
    <xf numFmtId="20" fontId="42" fillId="0" borderId="26" xfId="0" applyNumberFormat="1" applyFont="1" applyBorder="1" applyAlignment="1">
      <alignment horizontal="left"/>
    </xf>
    <xf numFmtId="0" fontId="42" fillId="0" borderId="31" xfId="0" applyFont="1" applyBorder="1" applyAlignment="1">
      <alignment horizontal="center" vertical="center"/>
    </xf>
    <xf numFmtId="0" fontId="42" fillId="0" borderId="42" xfId="0" applyFont="1" applyBorder="1" applyAlignment="1">
      <alignment horizontal="center" vertical="center" wrapText="1"/>
    </xf>
    <xf numFmtId="0" fontId="42" fillId="0" borderId="82" xfId="0" applyFont="1" applyBorder="1"/>
    <xf numFmtId="0" fontId="42" fillId="0" borderId="83" xfId="0" applyFont="1" applyBorder="1" applyAlignment="1">
      <alignment horizontal="center" vertical="center"/>
    </xf>
    <xf numFmtId="0" fontId="42" fillId="0" borderId="84" xfId="0" applyFont="1" applyBorder="1" applyAlignment="1">
      <alignment horizontal="center" vertical="center"/>
    </xf>
    <xf numFmtId="0" fontId="42" fillId="0" borderId="52" xfId="0" applyFont="1" applyBorder="1"/>
    <xf numFmtId="0" fontId="42" fillId="0" borderId="54" xfId="0" applyFont="1" applyBorder="1"/>
    <xf numFmtId="0" fontId="42" fillId="0" borderId="86" xfId="0" applyFont="1" applyBorder="1" applyAlignment="1">
      <alignment horizontal="center" vertical="center"/>
    </xf>
    <xf numFmtId="0" fontId="42" fillId="0" borderId="87" xfId="0" applyFont="1" applyBorder="1" applyAlignment="1">
      <alignment horizontal="center" vertical="center"/>
    </xf>
    <xf numFmtId="0" fontId="42" fillId="0" borderId="36" xfId="0" applyFont="1" applyBorder="1" applyAlignment="1">
      <alignment horizontal="center" vertical="center"/>
    </xf>
    <xf numFmtId="0" fontId="42" fillId="0" borderId="25" xfId="0" applyFont="1" applyBorder="1" applyAlignment="1">
      <alignment horizontal="center" vertical="center" wrapText="1"/>
    </xf>
    <xf numFmtId="0" fontId="42" fillId="0" borderId="89" xfId="0" applyFont="1" applyBorder="1"/>
    <xf numFmtId="0" fontId="42" fillId="0" borderId="90" xfId="0" applyFont="1" applyBorder="1" applyAlignment="1">
      <alignment horizontal="center" vertical="center"/>
    </xf>
    <xf numFmtId="0" fontId="42" fillId="0" borderId="91" xfId="0" applyFont="1" applyBorder="1" applyAlignment="1">
      <alignment horizontal="center" vertical="center"/>
    </xf>
    <xf numFmtId="0" fontId="42" fillId="0" borderId="0" xfId="0" applyFont="1"/>
    <xf numFmtId="0" fontId="42" fillId="0" borderId="21" xfId="0" applyFont="1" applyBorder="1"/>
    <xf numFmtId="0" fontId="42" fillId="0" borderId="31" xfId="0" applyFont="1" applyBorder="1" applyAlignment="1">
      <alignment horizontal="center"/>
    </xf>
    <xf numFmtId="0" fontId="42" fillId="0" borderId="36" xfId="0" applyFont="1" applyBorder="1" applyAlignment="1">
      <alignment horizontal="center"/>
    </xf>
    <xf numFmtId="0" fontId="42" fillId="0" borderId="81" xfId="0" applyFont="1" applyBorder="1" applyAlignment="1">
      <alignment horizontal="center"/>
    </xf>
    <xf numFmtId="0" fontId="42" fillId="0" borderId="77" xfId="0" applyFont="1" applyBorder="1" applyAlignment="1">
      <alignment horizontal="center"/>
    </xf>
    <xf numFmtId="0" fontId="34" fillId="28" borderId="12" xfId="1" applyFont="1" applyFill="1" applyBorder="1"/>
  </cellXfs>
  <cellStyles count="44">
    <cellStyle name="%20 - Vurgu1 2" xfId="2"/>
    <cellStyle name="%20 - Vurgu2 2" xfId="3"/>
    <cellStyle name="%20 - Vurgu3 2" xfId="4"/>
    <cellStyle name="%20 - Vurgu4 2" xfId="5"/>
    <cellStyle name="%20 - Vurgu5 2" xfId="6"/>
    <cellStyle name="%20 - Vurgu6 2" xfId="7"/>
    <cellStyle name="%40 - Vurgu1 2" xfId="8"/>
    <cellStyle name="%40 - Vurgu2 2" xfId="9"/>
    <cellStyle name="%40 - Vurgu3 2" xfId="10"/>
    <cellStyle name="%40 - Vurgu4 2" xfId="11"/>
    <cellStyle name="%40 - Vurgu5 2" xfId="12"/>
    <cellStyle name="%40 - Vurgu6 2" xfId="13"/>
    <cellStyle name="%60 - Vurgu1 2" xfId="14"/>
    <cellStyle name="%60 - Vurgu2 2" xfId="15"/>
    <cellStyle name="%60 - Vurgu3 2" xfId="16"/>
    <cellStyle name="%60 - Vurgu4 2" xfId="17"/>
    <cellStyle name="%60 - Vurgu5 2" xfId="18"/>
    <cellStyle name="%60 - Vurgu6 2" xfId="19"/>
    <cellStyle name="Açıklama Metni 2" xfId="20"/>
    <cellStyle name="Ana Başlık 2" xfId="21"/>
    <cellStyle name="Bağlı Hücre 2" xfId="22"/>
    <cellStyle name="Başlık 1 2" xfId="23"/>
    <cellStyle name="Başlık 2 2" xfId="24"/>
    <cellStyle name="Başlık 3 2" xfId="25"/>
    <cellStyle name="Başlık 4 2" xfId="26"/>
    <cellStyle name="Çıkış 2" xfId="27"/>
    <cellStyle name="Giriş 2" xfId="28"/>
    <cellStyle name="Hesaplama 2" xfId="29"/>
    <cellStyle name="İşaretli Hücre 2" xfId="30"/>
    <cellStyle name="İyi 2" xfId="31"/>
    <cellStyle name="Kötü 2" xfId="32"/>
    <cellStyle name="Normal" xfId="0" builtinId="0"/>
    <cellStyle name="Normal 2" xfId="33"/>
    <cellStyle name="Normal 3" xfId="1"/>
    <cellStyle name="Not 2" xfId="34"/>
    <cellStyle name="Nötr 2" xfId="35"/>
    <cellStyle name="Toplam 2" xfId="36"/>
    <cellStyle name="Uyarı Metni 2" xfId="37"/>
    <cellStyle name="Vurgu1 2" xfId="38"/>
    <cellStyle name="Vurgu2 2" xfId="39"/>
    <cellStyle name="Vurgu3 2" xfId="40"/>
    <cellStyle name="Vurgu4 2" xfId="41"/>
    <cellStyle name="Vurgu5 2" xfId="42"/>
    <cellStyle name="Vurgu6 2" xfId="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topLeftCell="A16" zoomScale="60" zoomScaleNormal="60" workbookViewId="0">
      <selection activeCell="E18" sqref="E18"/>
    </sheetView>
  </sheetViews>
  <sheetFormatPr defaultRowHeight="15"/>
  <cols>
    <col min="1" max="1" width="8.85546875" style="4"/>
    <col min="2" max="2" width="35.42578125" customWidth="1"/>
    <col min="3" max="3" width="24.42578125" customWidth="1"/>
    <col min="4" max="4" width="8.85546875" style="4"/>
    <col min="5" max="5" width="36.85546875" customWidth="1"/>
    <col min="6" max="6" width="18.85546875" customWidth="1"/>
    <col min="7" max="7" width="9.140625" style="4" customWidth="1"/>
    <col min="8" max="8" width="41" customWidth="1"/>
    <col min="9" max="9" width="20.42578125" customWidth="1"/>
    <col min="10" max="10" width="8.85546875" style="4"/>
    <col min="11" max="11" width="45.5703125" customWidth="1"/>
    <col min="12" max="12" width="13.5703125" customWidth="1"/>
  </cols>
  <sheetData>
    <row r="1" spans="1:12" ht="50.1" customHeight="1">
      <c r="A1" s="188" t="s">
        <v>21</v>
      </c>
      <c r="B1" s="188"/>
      <c r="C1" s="188"/>
      <c r="D1" s="188"/>
      <c r="E1" s="188"/>
      <c r="F1" s="188"/>
      <c r="G1" s="189"/>
      <c r="H1" s="188"/>
      <c r="I1" s="188"/>
      <c r="J1" s="189"/>
      <c r="K1" s="188"/>
      <c r="L1" s="188"/>
    </row>
    <row r="2" spans="1:12" ht="23.25">
      <c r="A2" s="3">
        <f>A3+A4+A5</f>
        <v>2360</v>
      </c>
      <c r="B2" s="190" t="s">
        <v>14</v>
      </c>
      <c r="C2" s="190"/>
      <c r="D2" s="3">
        <f>D3+D4+D5</f>
        <v>2231</v>
      </c>
      <c r="E2" s="190" t="s">
        <v>7</v>
      </c>
      <c r="F2" s="190"/>
      <c r="G2" s="3">
        <f>G3+G4+G5</f>
        <v>485</v>
      </c>
      <c r="H2" s="190" t="s">
        <v>6</v>
      </c>
      <c r="I2" s="190"/>
      <c r="J2" s="3">
        <f>J3+J4+J5</f>
        <v>300</v>
      </c>
      <c r="K2" s="183" t="s">
        <v>20</v>
      </c>
      <c r="L2" s="184"/>
    </row>
    <row r="3" spans="1:12" ht="23.25">
      <c r="A3" s="11">
        <v>40</v>
      </c>
      <c r="B3" s="7" t="s">
        <v>74</v>
      </c>
      <c r="C3" s="8"/>
      <c r="D3" s="11">
        <v>255</v>
      </c>
      <c r="E3" s="185" t="s">
        <v>91</v>
      </c>
      <c r="F3" s="185"/>
      <c r="G3" s="11">
        <v>114</v>
      </c>
      <c r="H3" s="7" t="s">
        <v>97</v>
      </c>
      <c r="I3" s="8"/>
      <c r="J3" s="11">
        <v>49</v>
      </c>
      <c r="K3" s="7" t="s">
        <v>105</v>
      </c>
      <c r="L3" s="8"/>
    </row>
    <row r="4" spans="1:12" ht="23.25">
      <c r="A4" s="11">
        <v>525</v>
      </c>
      <c r="B4" s="7" t="s">
        <v>75</v>
      </c>
      <c r="C4" s="8"/>
      <c r="D4" s="11">
        <v>740</v>
      </c>
      <c r="E4" s="185" t="s">
        <v>92</v>
      </c>
      <c r="F4" s="185"/>
      <c r="G4" s="11">
        <v>145</v>
      </c>
      <c r="H4" s="7" t="s">
        <v>96</v>
      </c>
      <c r="I4" s="8"/>
      <c r="J4" s="11">
        <v>64</v>
      </c>
      <c r="K4" s="6" t="s">
        <v>106</v>
      </c>
      <c r="L4" s="8"/>
    </row>
    <row r="5" spans="1:12" ht="23.25">
      <c r="A5" s="11">
        <v>1795</v>
      </c>
      <c r="B5" s="7" t="s">
        <v>76</v>
      </c>
      <c r="C5" s="8"/>
      <c r="D5" s="11">
        <v>1236</v>
      </c>
      <c r="E5" s="185" t="s">
        <v>93</v>
      </c>
      <c r="F5" s="185"/>
      <c r="G5" s="11">
        <v>226</v>
      </c>
      <c r="H5" s="7" t="s">
        <v>98</v>
      </c>
      <c r="I5" s="8"/>
      <c r="J5" s="11">
        <v>187</v>
      </c>
      <c r="K5" s="6" t="s">
        <v>107</v>
      </c>
      <c r="L5" s="8"/>
    </row>
    <row r="6" spans="1:12" ht="23.25">
      <c r="A6" s="11">
        <v>1795</v>
      </c>
      <c r="B6" s="7" t="s">
        <v>77</v>
      </c>
      <c r="C6" s="8"/>
      <c r="D6" s="11">
        <v>1530</v>
      </c>
      <c r="E6" s="185" t="s">
        <v>94</v>
      </c>
      <c r="F6" s="185"/>
      <c r="G6" s="11">
        <v>439</v>
      </c>
      <c r="H6" s="185" t="s">
        <v>99</v>
      </c>
      <c r="I6" s="185"/>
      <c r="J6" s="11">
        <v>432</v>
      </c>
      <c r="K6" s="186" t="s">
        <v>108</v>
      </c>
      <c r="L6" s="187"/>
    </row>
    <row r="7" spans="1:12" ht="23.25">
      <c r="A7" s="11">
        <v>1795</v>
      </c>
      <c r="B7" s="185" t="s">
        <v>78</v>
      </c>
      <c r="C7" s="185"/>
      <c r="D7" s="11">
        <v>1795</v>
      </c>
      <c r="E7" s="186" t="s">
        <v>95</v>
      </c>
      <c r="F7" s="187"/>
      <c r="G7" s="11"/>
      <c r="H7" s="7"/>
      <c r="I7" s="8"/>
      <c r="J7" s="11">
        <v>524</v>
      </c>
      <c r="K7" s="191" t="s">
        <v>109</v>
      </c>
      <c r="L7" s="192"/>
    </row>
    <row r="8" spans="1:12" ht="23.25">
      <c r="A8" s="11"/>
      <c r="B8" s="193"/>
      <c r="C8" s="194"/>
      <c r="D8" s="11"/>
      <c r="E8" s="193"/>
      <c r="F8" s="194"/>
      <c r="G8" s="11"/>
      <c r="H8" s="185"/>
      <c r="I8" s="185"/>
      <c r="J8" s="11">
        <v>627</v>
      </c>
      <c r="K8" s="9" t="s">
        <v>110</v>
      </c>
      <c r="L8" s="10"/>
    </row>
    <row r="9" spans="1:12" ht="23.25">
      <c r="A9" s="3">
        <f>A10+A11+A12</f>
        <v>3141</v>
      </c>
      <c r="B9" s="190" t="s">
        <v>5</v>
      </c>
      <c r="C9" s="190"/>
      <c r="D9" s="3">
        <f>D10+D11+D12</f>
        <v>1894</v>
      </c>
      <c r="E9" s="190" t="s">
        <v>216</v>
      </c>
      <c r="F9" s="190"/>
      <c r="G9" s="3">
        <f>G10+G11+G12</f>
        <v>5385</v>
      </c>
      <c r="H9" s="183" t="s">
        <v>24</v>
      </c>
      <c r="I9" s="184"/>
      <c r="J9" s="3">
        <f>J10+J11+J12</f>
        <v>5385</v>
      </c>
      <c r="K9" s="183" t="s">
        <v>16</v>
      </c>
      <c r="L9" s="184"/>
    </row>
    <row r="10" spans="1:12" ht="23.25">
      <c r="A10" s="11">
        <v>853</v>
      </c>
      <c r="B10" s="7" t="s">
        <v>54</v>
      </c>
      <c r="C10" s="8"/>
      <c r="D10" s="11">
        <v>744</v>
      </c>
      <c r="E10" s="7" t="s">
        <v>274</v>
      </c>
      <c r="F10" s="8"/>
      <c r="G10" s="11">
        <v>1795</v>
      </c>
      <c r="H10" s="7" t="s">
        <v>155</v>
      </c>
      <c r="I10" s="8"/>
      <c r="J10" s="11">
        <v>1795</v>
      </c>
      <c r="K10" s="185" t="s">
        <v>175</v>
      </c>
      <c r="L10" s="185"/>
    </row>
    <row r="11" spans="1:12" ht="23.25">
      <c r="A11" s="11">
        <v>940</v>
      </c>
      <c r="B11" s="7" t="s">
        <v>55</v>
      </c>
      <c r="C11" s="8"/>
      <c r="D11" s="11">
        <v>718</v>
      </c>
      <c r="E11" s="7" t="s">
        <v>275</v>
      </c>
      <c r="F11" s="8"/>
      <c r="G11" s="11">
        <v>1795</v>
      </c>
      <c r="H11" s="7" t="s">
        <v>156</v>
      </c>
      <c r="I11" s="8"/>
      <c r="J11" s="11">
        <v>1795</v>
      </c>
      <c r="K11" s="185" t="s">
        <v>176</v>
      </c>
      <c r="L11" s="185"/>
    </row>
    <row r="12" spans="1:12" ht="23.25">
      <c r="A12" s="11">
        <v>1348</v>
      </c>
      <c r="B12" s="7" t="s">
        <v>56</v>
      </c>
      <c r="C12" s="8"/>
      <c r="D12" s="11">
        <v>432</v>
      </c>
      <c r="E12" s="7" t="s">
        <v>276</v>
      </c>
      <c r="F12" s="8"/>
      <c r="G12" s="11">
        <v>1795</v>
      </c>
      <c r="H12" s="7" t="s">
        <v>157</v>
      </c>
      <c r="I12" s="8"/>
      <c r="J12" s="11">
        <v>1795</v>
      </c>
      <c r="K12" s="185" t="s">
        <v>177</v>
      </c>
      <c r="L12" s="185"/>
    </row>
    <row r="13" spans="1:12" ht="23.25">
      <c r="A13" s="11">
        <v>1354</v>
      </c>
      <c r="B13" s="7" t="s">
        <v>57</v>
      </c>
      <c r="C13" s="8"/>
      <c r="D13" s="11">
        <v>795</v>
      </c>
      <c r="E13" s="7" t="s">
        <v>277</v>
      </c>
      <c r="F13" s="8"/>
      <c r="G13" s="11">
        <v>1795</v>
      </c>
      <c r="H13" s="7" t="s">
        <v>158</v>
      </c>
      <c r="I13" s="8"/>
      <c r="J13" s="11">
        <v>1795</v>
      </c>
      <c r="K13" s="185" t="s">
        <v>199</v>
      </c>
      <c r="L13" s="185"/>
    </row>
    <row r="14" spans="1:12" ht="23.25">
      <c r="A14" s="11">
        <v>1619</v>
      </c>
      <c r="B14" s="186" t="s">
        <v>58</v>
      </c>
      <c r="C14" s="187"/>
      <c r="D14" s="11"/>
      <c r="E14" s="186"/>
      <c r="F14" s="187"/>
      <c r="G14" s="11">
        <v>1795</v>
      </c>
      <c r="H14" s="7" t="s">
        <v>159</v>
      </c>
      <c r="I14" s="8"/>
      <c r="J14" s="11"/>
      <c r="K14" s="7"/>
      <c r="L14" s="8"/>
    </row>
    <row r="15" spans="1:12" ht="23.25">
      <c r="A15" s="11">
        <v>1795</v>
      </c>
      <c r="B15" s="7" t="s">
        <v>59</v>
      </c>
      <c r="C15" s="8"/>
      <c r="D15" s="11"/>
      <c r="E15" s="7"/>
      <c r="F15" s="8"/>
      <c r="G15" s="11"/>
      <c r="H15" s="185"/>
      <c r="I15" s="185"/>
      <c r="J15" s="11"/>
      <c r="K15" s="185"/>
      <c r="L15" s="185"/>
    </row>
    <row r="16" spans="1:12" ht="23.25">
      <c r="A16" s="3">
        <f>A17+A18+A19</f>
        <v>5385</v>
      </c>
      <c r="B16" s="183" t="s">
        <v>18</v>
      </c>
      <c r="C16" s="184"/>
      <c r="D16" s="3">
        <f>D17+D18+D19</f>
        <v>3886</v>
      </c>
      <c r="E16" s="183" t="s">
        <v>4</v>
      </c>
      <c r="F16" s="184"/>
      <c r="G16" s="3">
        <f>G17+G18+G19</f>
        <v>4418</v>
      </c>
      <c r="H16" s="190" t="s">
        <v>13</v>
      </c>
      <c r="I16" s="190"/>
      <c r="J16" s="3">
        <f>J17+J18+J19</f>
        <v>2063</v>
      </c>
      <c r="K16" s="183" t="s">
        <v>1</v>
      </c>
      <c r="L16" s="184"/>
    </row>
    <row r="17" spans="1:12" ht="23.25">
      <c r="A17" s="11">
        <v>1795</v>
      </c>
      <c r="B17" s="185" t="s">
        <v>144</v>
      </c>
      <c r="C17" s="185"/>
      <c r="D17" s="11">
        <v>296</v>
      </c>
      <c r="E17" s="7" t="s">
        <v>66</v>
      </c>
      <c r="F17" s="8"/>
      <c r="G17" s="11">
        <v>1435</v>
      </c>
      <c r="H17" s="185" t="s">
        <v>49</v>
      </c>
      <c r="I17" s="185"/>
      <c r="J17" s="11">
        <v>514</v>
      </c>
      <c r="K17" s="7" t="s">
        <v>150</v>
      </c>
      <c r="L17" s="8"/>
    </row>
    <row r="18" spans="1:12" ht="23.25">
      <c r="A18" s="11">
        <v>1795</v>
      </c>
      <c r="B18" s="185" t="s">
        <v>145</v>
      </c>
      <c r="C18" s="185"/>
      <c r="D18" s="11">
        <v>1795</v>
      </c>
      <c r="E18" s="7" t="s">
        <v>67</v>
      </c>
      <c r="F18" s="8"/>
      <c r="G18" s="11">
        <v>1451</v>
      </c>
      <c r="H18" s="7" t="s">
        <v>50</v>
      </c>
      <c r="I18" s="8"/>
      <c r="J18" s="11">
        <v>698</v>
      </c>
      <c r="K18" s="7" t="s">
        <v>151</v>
      </c>
      <c r="L18" s="8"/>
    </row>
    <row r="19" spans="1:12" ht="23.25">
      <c r="A19" s="11">
        <v>1795</v>
      </c>
      <c r="B19" s="186" t="s">
        <v>146</v>
      </c>
      <c r="C19" s="187"/>
      <c r="D19" s="11">
        <v>1795</v>
      </c>
      <c r="E19" s="7" t="s">
        <v>68</v>
      </c>
      <c r="F19" s="8"/>
      <c r="G19" s="11">
        <v>1532</v>
      </c>
      <c r="H19" s="185" t="s">
        <v>51</v>
      </c>
      <c r="I19" s="185"/>
      <c r="J19" s="11">
        <v>851</v>
      </c>
      <c r="K19" s="7" t="s">
        <v>152</v>
      </c>
      <c r="L19" s="8"/>
    </row>
    <row r="20" spans="1:12" ht="23.25">
      <c r="A20" s="11">
        <v>1795</v>
      </c>
      <c r="B20" s="185" t="s">
        <v>147</v>
      </c>
      <c r="C20" s="185"/>
      <c r="D20" s="11"/>
      <c r="E20" s="185"/>
      <c r="F20" s="185"/>
      <c r="G20" s="11">
        <v>1795</v>
      </c>
      <c r="H20" s="186" t="s">
        <v>52</v>
      </c>
      <c r="I20" s="187"/>
      <c r="J20" s="11">
        <v>1104</v>
      </c>
      <c r="K20" s="7" t="s">
        <v>149</v>
      </c>
      <c r="L20" s="8"/>
    </row>
    <row r="21" spans="1:12" ht="23.25">
      <c r="A21" s="11">
        <v>1795</v>
      </c>
      <c r="B21" s="185" t="s">
        <v>148</v>
      </c>
      <c r="C21" s="185"/>
      <c r="D21" s="11"/>
      <c r="E21" s="185"/>
      <c r="F21" s="185"/>
      <c r="G21" s="11">
        <v>1795</v>
      </c>
      <c r="H21" s="7" t="s">
        <v>53</v>
      </c>
      <c r="I21" s="8"/>
      <c r="J21" s="11">
        <v>1240</v>
      </c>
      <c r="K21" s="6" t="s">
        <v>153</v>
      </c>
      <c r="L21" s="8"/>
    </row>
    <row r="22" spans="1:12" ht="23.25">
      <c r="A22" s="11"/>
      <c r="B22" s="185"/>
      <c r="C22" s="185"/>
      <c r="D22" s="11"/>
      <c r="E22" s="185"/>
      <c r="F22" s="185"/>
      <c r="G22" s="11"/>
      <c r="H22" s="7"/>
      <c r="I22" s="8"/>
      <c r="J22" s="11">
        <v>1250</v>
      </c>
      <c r="K22" s="6" t="s">
        <v>154</v>
      </c>
      <c r="L22" s="8"/>
    </row>
    <row r="23" spans="1:12" ht="23.25">
      <c r="A23" s="3">
        <f>A24+A25+A26</f>
        <v>1063</v>
      </c>
      <c r="B23" s="183" t="s">
        <v>2</v>
      </c>
      <c r="C23" s="184"/>
      <c r="D23" s="3">
        <f>D24+D25+D26</f>
        <v>5385</v>
      </c>
      <c r="E23" s="190" t="s">
        <v>31</v>
      </c>
      <c r="F23" s="190"/>
      <c r="G23" s="3">
        <f>G24+G25+G26</f>
        <v>5385</v>
      </c>
      <c r="H23" s="190" t="s">
        <v>25</v>
      </c>
      <c r="I23" s="190"/>
      <c r="J23" s="3">
        <f>J24+J25+J26</f>
        <v>158</v>
      </c>
      <c r="K23" s="195" t="s">
        <v>26</v>
      </c>
      <c r="L23" s="196"/>
    </row>
    <row r="24" spans="1:12" ht="23.25">
      <c r="A24" s="11">
        <v>326</v>
      </c>
      <c r="B24" s="7" t="s">
        <v>121</v>
      </c>
      <c r="C24" s="8"/>
      <c r="D24" s="11">
        <v>1795</v>
      </c>
      <c r="E24" s="7" t="s">
        <v>38</v>
      </c>
      <c r="F24" s="8"/>
      <c r="G24" s="11">
        <v>1795</v>
      </c>
      <c r="H24" s="7" t="s">
        <v>41</v>
      </c>
      <c r="I24" s="8"/>
      <c r="J24" s="11">
        <v>34</v>
      </c>
      <c r="K24" s="7" t="s">
        <v>188</v>
      </c>
      <c r="L24" s="8"/>
    </row>
    <row r="25" spans="1:12" ht="23.25">
      <c r="A25" s="11">
        <v>336</v>
      </c>
      <c r="B25" s="7" t="s">
        <v>122</v>
      </c>
      <c r="C25" s="8"/>
      <c r="D25" s="11">
        <v>1795</v>
      </c>
      <c r="E25" s="185" t="s">
        <v>39</v>
      </c>
      <c r="F25" s="185"/>
      <c r="G25" s="11">
        <v>1795</v>
      </c>
      <c r="H25" s="7" t="s">
        <v>42</v>
      </c>
      <c r="I25" s="8"/>
      <c r="J25" s="11">
        <v>49</v>
      </c>
      <c r="K25" s="7" t="s">
        <v>105</v>
      </c>
      <c r="L25" s="8"/>
    </row>
    <row r="26" spans="1:12" ht="23.25">
      <c r="A26" s="11">
        <v>401</v>
      </c>
      <c r="B26" s="186" t="s">
        <v>123</v>
      </c>
      <c r="C26" s="187"/>
      <c r="D26" s="11">
        <v>1795</v>
      </c>
      <c r="E26" s="185" t="s">
        <v>40</v>
      </c>
      <c r="F26" s="185"/>
      <c r="G26" s="11">
        <v>1795</v>
      </c>
      <c r="H26" s="7" t="s">
        <v>43</v>
      </c>
      <c r="I26" s="8"/>
      <c r="J26" s="11">
        <v>75</v>
      </c>
      <c r="K26" s="7" t="s">
        <v>189</v>
      </c>
      <c r="L26" s="8"/>
    </row>
    <row r="27" spans="1:12" ht="23.25">
      <c r="A27" s="11">
        <v>1154</v>
      </c>
      <c r="B27" s="186" t="s">
        <v>124</v>
      </c>
      <c r="C27" s="187"/>
      <c r="D27" s="11"/>
      <c r="E27" s="185"/>
      <c r="F27" s="185"/>
      <c r="G27" s="11">
        <v>1795</v>
      </c>
      <c r="H27" s="7" t="s">
        <v>44</v>
      </c>
      <c r="I27" s="8"/>
      <c r="J27" s="11">
        <v>708</v>
      </c>
      <c r="K27" s="7" t="s">
        <v>190</v>
      </c>
      <c r="L27" s="8"/>
    </row>
    <row r="28" spans="1:12" ht="23.25">
      <c r="A28" s="11">
        <v>1795</v>
      </c>
      <c r="B28" s="7" t="s">
        <v>125</v>
      </c>
      <c r="C28" s="8"/>
      <c r="D28" s="11"/>
      <c r="E28" s="186"/>
      <c r="F28" s="187"/>
      <c r="G28" s="11"/>
      <c r="H28" s="7"/>
      <c r="I28" s="8"/>
      <c r="J28" s="11">
        <v>1299</v>
      </c>
      <c r="K28" s="7" t="s">
        <v>191</v>
      </c>
      <c r="L28" s="8"/>
    </row>
    <row r="29" spans="1:12" ht="23.25">
      <c r="A29" s="11">
        <v>1795</v>
      </c>
      <c r="B29" s="7" t="s">
        <v>126</v>
      </c>
      <c r="C29" s="8"/>
      <c r="D29" s="11"/>
      <c r="E29" s="193"/>
      <c r="F29" s="194"/>
      <c r="G29" s="11"/>
      <c r="H29" s="7"/>
      <c r="I29" s="8"/>
      <c r="J29" s="11"/>
      <c r="K29" s="185"/>
      <c r="L29" s="185"/>
    </row>
    <row r="30" spans="1:12" ht="23.25">
      <c r="A30" s="3">
        <f>A31+A32+A33</f>
        <v>1953</v>
      </c>
      <c r="B30" s="183" t="s">
        <v>22</v>
      </c>
      <c r="C30" s="184"/>
      <c r="D30" s="3">
        <f>D31+D32+D33</f>
        <v>1909</v>
      </c>
      <c r="E30" s="18" t="s">
        <v>10</v>
      </c>
      <c r="F30" s="19"/>
      <c r="G30" s="3">
        <f>G31+G32+G33</f>
        <v>5385</v>
      </c>
      <c r="H30" s="190" t="s">
        <v>12</v>
      </c>
      <c r="I30" s="190"/>
      <c r="J30" s="3">
        <f>J31+J32+J33</f>
        <v>161</v>
      </c>
      <c r="K30" s="190" t="s">
        <v>19</v>
      </c>
      <c r="L30" s="190"/>
    </row>
    <row r="31" spans="1:12" ht="23.25">
      <c r="A31" s="11">
        <v>361</v>
      </c>
      <c r="B31" s="186" t="s">
        <v>165</v>
      </c>
      <c r="C31" s="187"/>
      <c r="D31" s="11">
        <v>505</v>
      </c>
      <c r="E31" s="7" t="s">
        <v>133</v>
      </c>
      <c r="F31" s="8"/>
      <c r="G31" s="11">
        <v>1795</v>
      </c>
      <c r="H31" s="7" t="s">
        <v>111</v>
      </c>
      <c r="I31" s="8"/>
      <c r="J31" s="11">
        <v>37</v>
      </c>
      <c r="K31" s="6" t="s">
        <v>169</v>
      </c>
      <c r="L31" s="8"/>
    </row>
    <row r="32" spans="1:12" ht="23.25">
      <c r="A32" s="11">
        <v>742</v>
      </c>
      <c r="B32" s="7" t="s">
        <v>166</v>
      </c>
      <c r="C32" s="8"/>
      <c r="D32" s="11">
        <v>689</v>
      </c>
      <c r="E32" s="7" t="s">
        <v>134</v>
      </c>
      <c r="F32" s="8"/>
      <c r="G32" s="11">
        <v>1795</v>
      </c>
      <c r="H32" s="185" t="s">
        <v>112</v>
      </c>
      <c r="I32" s="185"/>
      <c r="J32" s="11">
        <v>53</v>
      </c>
      <c r="K32" s="7" t="s">
        <v>170</v>
      </c>
      <c r="L32" s="8"/>
    </row>
    <row r="33" spans="1:12" ht="23.25">
      <c r="A33" s="11">
        <v>850</v>
      </c>
      <c r="B33" s="186" t="s">
        <v>167</v>
      </c>
      <c r="C33" s="187"/>
      <c r="D33" s="11">
        <v>715</v>
      </c>
      <c r="E33" s="7" t="s">
        <v>135</v>
      </c>
      <c r="F33" s="8"/>
      <c r="G33" s="11">
        <v>1795</v>
      </c>
      <c r="H33" s="7" t="s">
        <v>113</v>
      </c>
      <c r="I33" s="8"/>
      <c r="J33" s="11">
        <v>71</v>
      </c>
      <c r="K33" s="186" t="s">
        <v>171</v>
      </c>
      <c r="L33" s="187"/>
    </row>
    <row r="34" spans="1:12" ht="23.25">
      <c r="A34" s="11">
        <v>879</v>
      </c>
      <c r="B34" s="7" t="s">
        <v>168</v>
      </c>
      <c r="C34" s="8"/>
      <c r="D34" s="11"/>
      <c r="E34" s="7"/>
      <c r="F34" s="8"/>
      <c r="G34" s="11">
        <v>1795</v>
      </c>
      <c r="H34" s="185" t="s">
        <v>114</v>
      </c>
      <c r="I34" s="185"/>
      <c r="J34" s="11">
        <v>91</v>
      </c>
      <c r="K34" s="186" t="s">
        <v>172</v>
      </c>
      <c r="L34" s="187"/>
    </row>
    <row r="35" spans="1:12" ht="23.25">
      <c r="A35" s="11"/>
      <c r="B35" s="202"/>
      <c r="C35" s="202"/>
      <c r="D35" s="11"/>
      <c r="E35" s="7"/>
      <c r="F35" s="8"/>
      <c r="G35" s="11">
        <v>1795</v>
      </c>
      <c r="H35" s="7" t="s">
        <v>115</v>
      </c>
      <c r="I35" s="8"/>
      <c r="J35" s="11">
        <v>99</v>
      </c>
      <c r="K35" s="7" t="s">
        <v>173</v>
      </c>
      <c r="L35" s="8"/>
    </row>
    <row r="36" spans="1:12" ht="23.25">
      <c r="A36" s="40">
        <f>A37+A38+A39</f>
        <v>5133</v>
      </c>
      <c r="B36" s="199" t="s">
        <v>17</v>
      </c>
      <c r="C36" s="200"/>
      <c r="D36" s="38"/>
      <c r="E36" s="201"/>
      <c r="F36" s="201"/>
      <c r="J36" s="11">
        <v>128</v>
      </c>
      <c r="K36" s="7" t="s">
        <v>174</v>
      </c>
      <c r="L36" s="8"/>
    </row>
    <row r="37" spans="1:12" ht="23.25">
      <c r="A37" s="11">
        <v>1543</v>
      </c>
      <c r="B37" s="186" t="s">
        <v>196</v>
      </c>
      <c r="C37" s="187"/>
      <c r="D37" s="39"/>
      <c r="E37" s="198"/>
      <c r="F37" s="198"/>
      <c r="J37" s="20"/>
      <c r="K37" s="20"/>
      <c r="L37" s="20"/>
    </row>
    <row r="38" spans="1:12" ht="23.25">
      <c r="A38" s="11">
        <v>1795</v>
      </c>
      <c r="B38" s="186" t="s">
        <v>197</v>
      </c>
      <c r="C38" s="187"/>
      <c r="D38" s="39"/>
      <c r="E38" s="198"/>
      <c r="F38" s="198"/>
      <c r="J38" s="37"/>
      <c r="K38" s="37"/>
      <c r="L38" s="37"/>
    </row>
    <row r="39" spans="1:12" ht="23.25">
      <c r="A39" s="11">
        <v>1795</v>
      </c>
      <c r="B39" s="186" t="s">
        <v>198</v>
      </c>
      <c r="C39" s="187"/>
      <c r="D39" s="39"/>
      <c r="E39" s="198"/>
      <c r="F39" s="198"/>
      <c r="J39" s="37"/>
      <c r="K39" s="37"/>
      <c r="L39" s="37"/>
    </row>
    <row r="40" spans="1:12" ht="23.25">
      <c r="A40" s="3"/>
      <c r="B40" s="7"/>
      <c r="C40" s="5"/>
      <c r="D40" s="39"/>
      <c r="E40" s="198"/>
      <c r="F40" s="198"/>
      <c r="J40" s="37"/>
      <c r="K40" s="37"/>
      <c r="L40" s="37"/>
    </row>
    <row r="41" spans="1:12" ht="23.25">
      <c r="A41" s="11"/>
      <c r="B41" s="7"/>
      <c r="C41" s="8"/>
      <c r="D41" s="39"/>
      <c r="E41" s="198"/>
      <c r="F41" s="198"/>
      <c r="J41" s="37"/>
      <c r="K41" s="37"/>
      <c r="L41" s="37"/>
    </row>
    <row r="42" spans="1:12" ht="23.25">
      <c r="A42" s="11"/>
      <c r="B42" s="7"/>
      <c r="C42" s="8"/>
      <c r="D42" s="39"/>
      <c r="E42" s="197"/>
      <c r="F42" s="197"/>
      <c r="J42" s="37"/>
      <c r="K42" s="37"/>
      <c r="L42" s="37"/>
    </row>
  </sheetData>
  <mergeCells count="78">
    <mergeCell ref="K29:L29"/>
    <mergeCell ref="H19:I19"/>
    <mergeCell ref="K15:L15"/>
    <mergeCell ref="H15:I15"/>
    <mergeCell ref="E26:F26"/>
    <mergeCell ref="E28:F28"/>
    <mergeCell ref="E29:F29"/>
    <mergeCell ref="B33:C33"/>
    <mergeCell ref="K30:L30"/>
    <mergeCell ref="E36:F36"/>
    <mergeCell ref="K33:L33"/>
    <mergeCell ref="E39:F39"/>
    <mergeCell ref="B35:C35"/>
    <mergeCell ref="B30:C30"/>
    <mergeCell ref="H30:I30"/>
    <mergeCell ref="H32:I32"/>
    <mergeCell ref="H34:I34"/>
    <mergeCell ref="K34:L34"/>
    <mergeCell ref="B31:C31"/>
    <mergeCell ref="E42:F42"/>
    <mergeCell ref="E37:F37"/>
    <mergeCell ref="B37:C37"/>
    <mergeCell ref="B36:C36"/>
    <mergeCell ref="E38:F38"/>
    <mergeCell ref="E41:F41"/>
    <mergeCell ref="B38:C38"/>
    <mergeCell ref="B39:C39"/>
    <mergeCell ref="E40:F40"/>
    <mergeCell ref="K10:L10"/>
    <mergeCell ref="K11:L11"/>
    <mergeCell ref="K12:L12"/>
    <mergeCell ref="K13:L13"/>
    <mergeCell ref="B23:C23"/>
    <mergeCell ref="H23:I23"/>
    <mergeCell ref="B22:C22"/>
    <mergeCell ref="E22:F22"/>
    <mergeCell ref="E23:F23"/>
    <mergeCell ref="B20:C20"/>
    <mergeCell ref="E20:F20"/>
    <mergeCell ref="H20:I20"/>
    <mergeCell ref="B21:C21"/>
    <mergeCell ref="K23:L23"/>
    <mergeCell ref="E14:F14"/>
    <mergeCell ref="B14:C14"/>
    <mergeCell ref="B26:C26"/>
    <mergeCell ref="B27:C27"/>
    <mergeCell ref="E27:F27"/>
    <mergeCell ref="K16:L16"/>
    <mergeCell ref="B17:C17"/>
    <mergeCell ref="H17:I17"/>
    <mergeCell ref="B18:C18"/>
    <mergeCell ref="B19:C19"/>
    <mergeCell ref="E25:F25"/>
    <mergeCell ref="E21:F21"/>
    <mergeCell ref="E8:F8"/>
    <mergeCell ref="H8:I8"/>
    <mergeCell ref="B16:C16"/>
    <mergeCell ref="E16:F16"/>
    <mergeCell ref="H16:I16"/>
    <mergeCell ref="E9:F9"/>
    <mergeCell ref="B9:C9"/>
    <mergeCell ref="H9:I9"/>
    <mergeCell ref="K9:L9"/>
    <mergeCell ref="H6:I6"/>
    <mergeCell ref="B7:C7"/>
    <mergeCell ref="E7:F7"/>
    <mergeCell ref="A1:L1"/>
    <mergeCell ref="B2:C2"/>
    <mergeCell ref="E2:F2"/>
    <mergeCell ref="H2:I2"/>
    <mergeCell ref="E3:F3"/>
    <mergeCell ref="K2:L2"/>
    <mergeCell ref="E5:F5"/>
    <mergeCell ref="E6:F6"/>
    <mergeCell ref="E4:F4"/>
    <mergeCell ref="K6:L6"/>
    <mergeCell ref="K7:L7"/>
    <mergeCell ref="B8:C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zoomScale="60" zoomScaleNormal="60" zoomScaleSheetLayoutView="50" workbookViewId="0">
      <selection activeCell="B11" sqref="B11"/>
    </sheetView>
  </sheetViews>
  <sheetFormatPr defaultRowHeight="15"/>
  <cols>
    <col min="1" max="1" width="8.85546875" style="4"/>
    <col min="2" max="2" width="38.42578125" customWidth="1"/>
    <col min="3" max="3" width="17" customWidth="1"/>
    <col min="4" max="4" width="8.85546875" style="4"/>
    <col min="5" max="5" width="44.5703125" customWidth="1"/>
    <col min="7" max="7" width="8.85546875" style="4"/>
    <col min="8" max="8" width="44.42578125" customWidth="1"/>
    <col min="9" max="9" width="16.140625" customWidth="1"/>
    <col min="10" max="10" width="9.140625" style="4" customWidth="1"/>
    <col min="11" max="11" width="37" customWidth="1"/>
    <col min="12" max="12" width="16.42578125" customWidth="1"/>
  </cols>
  <sheetData>
    <row r="1" spans="1:12" ht="33.6" customHeight="1">
      <c r="A1" s="188" t="s">
        <v>21</v>
      </c>
      <c r="B1" s="188"/>
      <c r="C1" s="188"/>
      <c r="D1" s="188"/>
      <c r="E1" s="188"/>
      <c r="F1" s="188"/>
      <c r="G1" s="188"/>
      <c r="H1" s="188"/>
      <c r="I1" s="188"/>
      <c r="J1" s="188"/>
      <c r="K1" s="188"/>
      <c r="L1" s="188"/>
    </row>
    <row r="2" spans="1:12" ht="23.25">
      <c r="A2" s="3">
        <f>A3+A4+A5</f>
        <v>2371</v>
      </c>
      <c r="B2" s="204" t="s">
        <v>11</v>
      </c>
      <c r="C2" s="205"/>
      <c r="D2" s="3">
        <f>D3+D4+D5</f>
        <v>2773</v>
      </c>
      <c r="E2" s="203" t="s">
        <v>23</v>
      </c>
      <c r="F2" s="203"/>
      <c r="G2" s="3">
        <f>G3+G4+G5</f>
        <v>285</v>
      </c>
      <c r="H2" s="13" t="s">
        <v>27</v>
      </c>
      <c r="I2" s="14"/>
      <c r="J2" s="3">
        <f>J3+J4+J5</f>
        <v>1332</v>
      </c>
      <c r="K2" s="204" t="s">
        <v>5</v>
      </c>
      <c r="L2" s="205"/>
    </row>
    <row r="3" spans="1:12" ht="23.25">
      <c r="A3" s="11">
        <v>591</v>
      </c>
      <c r="B3" s="185" t="s">
        <v>82</v>
      </c>
      <c r="C3" s="185"/>
      <c r="D3" s="11">
        <v>175</v>
      </c>
      <c r="E3" s="7" t="s">
        <v>84</v>
      </c>
      <c r="F3" s="8"/>
      <c r="G3" s="11">
        <v>31</v>
      </c>
      <c r="H3" s="7" t="s">
        <v>100</v>
      </c>
      <c r="I3" s="8"/>
      <c r="J3" s="11">
        <v>330</v>
      </c>
      <c r="K3" s="186" t="s">
        <v>60</v>
      </c>
      <c r="L3" s="187"/>
    </row>
    <row r="4" spans="1:12" ht="23.25">
      <c r="A4" s="11">
        <v>843</v>
      </c>
      <c r="B4" s="185" t="s">
        <v>81</v>
      </c>
      <c r="C4" s="185"/>
      <c r="D4" s="11">
        <v>1299</v>
      </c>
      <c r="E4" s="7" t="s">
        <v>85</v>
      </c>
      <c r="F4" s="8"/>
      <c r="G4" s="11">
        <v>70</v>
      </c>
      <c r="H4" s="7" t="s">
        <v>101</v>
      </c>
      <c r="I4" s="8"/>
      <c r="J4" s="11">
        <v>343</v>
      </c>
      <c r="K4" s="7" t="s">
        <v>61</v>
      </c>
      <c r="L4" s="8"/>
    </row>
    <row r="5" spans="1:12" ht="23.25">
      <c r="A5" s="11">
        <v>937</v>
      </c>
      <c r="B5" s="7" t="s">
        <v>80</v>
      </c>
      <c r="C5" s="8"/>
      <c r="D5" s="11">
        <v>1299</v>
      </c>
      <c r="E5" s="7" t="s">
        <v>86</v>
      </c>
      <c r="F5" s="8"/>
      <c r="G5" s="11">
        <v>184</v>
      </c>
      <c r="H5" s="7" t="s">
        <v>102</v>
      </c>
      <c r="I5" s="8"/>
      <c r="J5" s="11">
        <v>659</v>
      </c>
      <c r="K5" s="7" t="s">
        <v>62</v>
      </c>
      <c r="L5" s="8"/>
    </row>
    <row r="6" spans="1:12" ht="23.25">
      <c r="A6" s="11">
        <v>1299</v>
      </c>
      <c r="B6" s="186" t="s">
        <v>79</v>
      </c>
      <c r="C6" s="187"/>
      <c r="D6" s="11">
        <v>1299</v>
      </c>
      <c r="E6" s="7" t="s">
        <v>87</v>
      </c>
      <c r="F6" s="8"/>
      <c r="G6" s="11">
        <v>212</v>
      </c>
      <c r="H6" s="7" t="s">
        <v>103</v>
      </c>
      <c r="I6" s="8"/>
      <c r="J6" s="11">
        <v>724</v>
      </c>
      <c r="K6" s="186" t="s">
        <v>63</v>
      </c>
      <c r="L6" s="187"/>
    </row>
    <row r="7" spans="1:12" ht="23.25">
      <c r="A7" s="11">
        <v>1299</v>
      </c>
      <c r="B7" s="7" t="s">
        <v>83</v>
      </c>
      <c r="C7" s="8"/>
      <c r="D7" s="11"/>
      <c r="E7" s="7"/>
      <c r="F7" s="8"/>
      <c r="G7" s="11">
        <v>236</v>
      </c>
      <c r="H7" s="7" t="s">
        <v>104</v>
      </c>
      <c r="I7" s="8"/>
      <c r="J7" s="11">
        <v>1299</v>
      </c>
      <c r="K7" s="186" t="s">
        <v>64</v>
      </c>
      <c r="L7" s="187"/>
    </row>
    <row r="8" spans="1:12" ht="23.25">
      <c r="A8" s="11"/>
      <c r="B8" s="186"/>
      <c r="C8" s="187"/>
      <c r="D8" s="11"/>
      <c r="E8" s="7"/>
      <c r="F8" s="8"/>
      <c r="G8" s="11"/>
      <c r="H8" s="7"/>
      <c r="I8" s="8"/>
      <c r="J8" s="11">
        <v>1299</v>
      </c>
      <c r="K8" s="7" t="s">
        <v>65</v>
      </c>
      <c r="L8" s="8"/>
    </row>
    <row r="9" spans="1:12" ht="23.25">
      <c r="A9" s="3">
        <f>A10+A11+A12</f>
        <v>3897</v>
      </c>
      <c r="B9" s="204" t="s">
        <v>28</v>
      </c>
      <c r="C9" s="205"/>
      <c r="D9" s="3">
        <f>D10+D11+D12</f>
        <v>3897</v>
      </c>
      <c r="E9" s="204" t="s">
        <v>15</v>
      </c>
      <c r="F9" s="205"/>
      <c r="G9" s="3">
        <f>G10+G11+G12</f>
        <v>1592</v>
      </c>
      <c r="H9" s="204" t="s">
        <v>0</v>
      </c>
      <c r="I9" s="205"/>
      <c r="J9" s="3">
        <f>J10+J11+J12</f>
        <v>3897</v>
      </c>
      <c r="K9" s="204" t="s">
        <v>18</v>
      </c>
      <c r="L9" s="205"/>
    </row>
    <row r="10" spans="1:12" ht="23.25">
      <c r="A10" s="11">
        <v>1299</v>
      </c>
      <c r="B10" s="7" t="s">
        <v>160</v>
      </c>
      <c r="C10" s="8"/>
      <c r="D10" s="11">
        <v>1299</v>
      </c>
      <c r="E10" s="7" t="s">
        <v>178</v>
      </c>
      <c r="F10" s="8"/>
      <c r="G10" s="11">
        <v>321</v>
      </c>
      <c r="H10" s="7" t="s">
        <v>32</v>
      </c>
      <c r="I10" s="8"/>
      <c r="J10" s="11">
        <v>1299</v>
      </c>
      <c r="K10" s="7" t="s">
        <v>140</v>
      </c>
      <c r="L10" s="8"/>
    </row>
    <row r="11" spans="1:12" ht="23.25">
      <c r="A11" s="11">
        <v>1299</v>
      </c>
      <c r="B11" s="7" t="s">
        <v>161</v>
      </c>
      <c r="C11" s="8"/>
      <c r="D11" s="11">
        <v>1299</v>
      </c>
      <c r="E11" s="7" t="s">
        <v>179</v>
      </c>
      <c r="F11" s="8"/>
      <c r="G11" s="11">
        <v>572</v>
      </c>
      <c r="H11" s="7" t="s">
        <v>33</v>
      </c>
      <c r="I11" s="8"/>
      <c r="J11" s="11">
        <v>1299</v>
      </c>
      <c r="K11" s="7" t="s">
        <v>141</v>
      </c>
      <c r="L11" s="8"/>
    </row>
    <row r="12" spans="1:12" ht="23.25">
      <c r="A12" s="11">
        <v>1299</v>
      </c>
      <c r="B12" s="7" t="s">
        <v>162</v>
      </c>
      <c r="C12" s="8"/>
      <c r="D12" s="11">
        <v>1299</v>
      </c>
      <c r="E12" s="185" t="s">
        <v>180</v>
      </c>
      <c r="F12" s="185"/>
      <c r="G12" s="11">
        <v>699</v>
      </c>
      <c r="H12" s="7" t="s">
        <v>34</v>
      </c>
      <c r="I12" s="8"/>
      <c r="J12" s="11">
        <v>1299</v>
      </c>
      <c r="K12" s="7" t="s">
        <v>142</v>
      </c>
      <c r="L12" s="8"/>
    </row>
    <row r="13" spans="1:12" ht="23.25">
      <c r="A13" s="11">
        <v>1299</v>
      </c>
      <c r="B13" s="186" t="s">
        <v>163</v>
      </c>
      <c r="C13" s="187"/>
      <c r="D13" s="11">
        <v>1299</v>
      </c>
      <c r="E13" s="7" t="s">
        <v>181</v>
      </c>
      <c r="F13" s="8"/>
      <c r="G13" s="11">
        <v>719</v>
      </c>
      <c r="H13" s="7" t="s">
        <v>35</v>
      </c>
      <c r="I13" s="8"/>
      <c r="J13" s="11">
        <v>1299</v>
      </c>
      <c r="K13" s="7" t="s">
        <v>143</v>
      </c>
      <c r="L13" s="8"/>
    </row>
    <row r="14" spans="1:12" ht="23.25">
      <c r="A14" s="11">
        <v>1299</v>
      </c>
      <c r="B14" s="186" t="s">
        <v>164</v>
      </c>
      <c r="C14" s="187"/>
      <c r="D14" s="11">
        <v>1299</v>
      </c>
      <c r="E14" s="7" t="s">
        <v>182</v>
      </c>
      <c r="F14" s="8"/>
      <c r="G14" s="11">
        <v>721</v>
      </c>
      <c r="H14" s="7" t="s">
        <v>36</v>
      </c>
      <c r="I14" s="8"/>
      <c r="J14" s="11"/>
      <c r="K14" s="7"/>
      <c r="L14" s="8"/>
    </row>
    <row r="15" spans="1:12" ht="23.25">
      <c r="A15" s="11"/>
      <c r="B15" s="7"/>
      <c r="C15" s="8"/>
      <c r="D15" s="11"/>
      <c r="E15" s="7"/>
      <c r="F15" s="8"/>
      <c r="G15" s="11">
        <v>1132</v>
      </c>
      <c r="H15" s="7" t="s">
        <v>37</v>
      </c>
      <c r="I15" s="8"/>
      <c r="J15" s="11"/>
      <c r="K15" s="7"/>
      <c r="L15" s="8"/>
    </row>
    <row r="16" spans="1:12" ht="23.25">
      <c r="A16" s="3">
        <f>A17+A18+A19</f>
        <v>3897</v>
      </c>
      <c r="B16" s="204" t="s">
        <v>3</v>
      </c>
      <c r="C16" s="205"/>
      <c r="D16" s="3">
        <f>D17+D18+D19</f>
        <v>2039</v>
      </c>
      <c r="E16" s="203" t="s">
        <v>8</v>
      </c>
      <c r="F16" s="203"/>
      <c r="G16" s="3">
        <f>G17+G18+G19</f>
        <v>3897</v>
      </c>
      <c r="H16" s="203" t="s">
        <v>30</v>
      </c>
      <c r="I16" s="203"/>
      <c r="J16" s="3">
        <f>J17+J18+J19</f>
        <v>3897</v>
      </c>
      <c r="K16" s="203" t="s">
        <v>29</v>
      </c>
      <c r="L16" s="203"/>
    </row>
    <row r="17" spans="1:12" ht="23.25">
      <c r="A17" s="11">
        <v>1299</v>
      </c>
      <c r="B17" s="186" t="s">
        <v>127</v>
      </c>
      <c r="C17" s="187"/>
      <c r="D17" s="11">
        <v>216</v>
      </c>
      <c r="E17" s="7" t="s">
        <v>69</v>
      </c>
      <c r="F17" s="8"/>
      <c r="G17" s="11">
        <v>1299</v>
      </c>
      <c r="H17" s="185" t="s">
        <v>45</v>
      </c>
      <c r="I17" s="185"/>
      <c r="J17" s="11">
        <v>1299</v>
      </c>
      <c r="K17" s="185" t="s">
        <v>88</v>
      </c>
      <c r="L17" s="185"/>
    </row>
    <row r="18" spans="1:12" ht="23.25">
      <c r="A18" s="11">
        <v>1299</v>
      </c>
      <c r="B18" s="7" t="s">
        <v>128</v>
      </c>
      <c r="C18" s="8"/>
      <c r="D18" s="11">
        <v>524</v>
      </c>
      <c r="E18" s="7" t="s">
        <v>70</v>
      </c>
      <c r="F18" s="8"/>
      <c r="G18" s="11">
        <v>1299</v>
      </c>
      <c r="H18" s="7" t="s">
        <v>46</v>
      </c>
      <c r="I18" s="8"/>
      <c r="J18" s="11">
        <v>1299</v>
      </c>
      <c r="K18" s="7" t="s">
        <v>90</v>
      </c>
      <c r="L18" s="8"/>
    </row>
    <row r="19" spans="1:12" ht="23.25">
      <c r="A19" s="11">
        <v>1299</v>
      </c>
      <c r="B19" s="186" t="s">
        <v>129</v>
      </c>
      <c r="C19" s="187"/>
      <c r="D19" s="11">
        <v>1299</v>
      </c>
      <c r="E19" s="186" t="s">
        <v>71</v>
      </c>
      <c r="F19" s="187"/>
      <c r="G19" s="11">
        <v>1299</v>
      </c>
      <c r="H19" s="7" t="s">
        <v>47</v>
      </c>
      <c r="I19" s="8"/>
      <c r="J19" s="11">
        <v>1299</v>
      </c>
      <c r="K19" s="7" t="s">
        <v>89</v>
      </c>
      <c r="L19" s="8"/>
    </row>
    <row r="20" spans="1:12" ht="23.25">
      <c r="A20" s="11">
        <v>1299</v>
      </c>
      <c r="B20" s="186" t="s">
        <v>130</v>
      </c>
      <c r="C20" s="187"/>
      <c r="D20" s="11">
        <v>1299</v>
      </c>
      <c r="E20" s="7" t="s">
        <v>72</v>
      </c>
      <c r="F20" s="8"/>
      <c r="G20" s="11">
        <v>1299</v>
      </c>
      <c r="H20" s="7" t="s">
        <v>48</v>
      </c>
      <c r="I20" s="8"/>
      <c r="J20" s="11"/>
      <c r="K20" s="7"/>
      <c r="L20" s="8"/>
    </row>
    <row r="21" spans="1:12" ht="23.25">
      <c r="A21" s="11">
        <v>1299</v>
      </c>
      <c r="B21" s="186" t="s">
        <v>131</v>
      </c>
      <c r="C21" s="187"/>
      <c r="D21" s="11">
        <v>1299</v>
      </c>
      <c r="E21" s="186" t="s">
        <v>73</v>
      </c>
      <c r="F21" s="187"/>
      <c r="G21" s="11"/>
      <c r="H21" s="186"/>
      <c r="I21" s="187"/>
      <c r="J21" s="11"/>
      <c r="K21" s="7"/>
      <c r="L21" s="8"/>
    </row>
    <row r="22" spans="1:12" ht="23.25">
      <c r="A22" s="11">
        <v>1299</v>
      </c>
      <c r="B22" s="186" t="s">
        <v>132</v>
      </c>
      <c r="C22" s="187"/>
      <c r="D22" s="11"/>
      <c r="E22" s="186"/>
      <c r="F22" s="187"/>
    </row>
    <row r="23" spans="1:12" ht="23.25">
      <c r="A23" s="3">
        <f>A24+A25+A26</f>
        <v>46</v>
      </c>
      <c r="B23" s="203" t="s">
        <v>26</v>
      </c>
      <c r="C23" s="203"/>
      <c r="D23" s="3">
        <f>D24+D25+D26</f>
        <v>751</v>
      </c>
      <c r="E23" s="13" t="s">
        <v>10</v>
      </c>
      <c r="F23" s="14"/>
      <c r="G23" s="3">
        <f>G24+G25+G26</f>
        <v>3897</v>
      </c>
      <c r="H23" s="15" t="s">
        <v>12</v>
      </c>
      <c r="I23" s="15"/>
      <c r="J23" s="3">
        <f>J24+J25+J26</f>
        <v>2142</v>
      </c>
      <c r="K23" s="13" t="s">
        <v>9</v>
      </c>
      <c r="L23" s="14"/>
    </row>
    <row r="24" spans="1:12" ht="23.25">
      <c r="A24" s="11">
        <v>12</v>
      </c>
      <c r="B24" s="7" t="s">
        <v>183</v>
      </c>
      <c r="C24" s="8"/>
      <c r="D24" s="11">
        <v>206</v>
      </c>
      <c r="E24" s="7" t="s">
        <v>136</v>
      </c>
      <c r="F24" s="8"/>
      <c r="G24" s="11">
        <v>1299</v>
      </c>
      <c r="H24" s="7" t="s">
        <v>116</v>
      </c>
      <c r="I24" s="8"/>
      <c r="J24" s="11">
        <v>573</v>
      </c>
      <c r="K24" s="7" t="s">
        <v>192</v>
      </c>
      <c r="L24" s="8"/>
    </row>
    <row r="25" spans="1:12" ht="23.25">
      <c r="A25" s="11">
        <v>16</v>
      </c>
      <c r="B25" s="7" t="s">
        <v>184</v>
      </c>
      <c r="C25" s="8"/>
      <c r="D25" s="11">
        <v>260</v>
      </c>
      <c r="E25" s="186" t="s">
        <v>139</v>
      </c>
      <c r="F25" s="187"/>
      <c r="G25" s="11">
        <v>1299</v>
      </c>
      <c r="H25" s="7" t="s">
        <v>117</v>
      </c>
      <c r="I25" s="8"/>
      <c r="J25" s="11">
        <v>612</v>
      </c>
      <c r="K25" s="186" t="s">
        <v>193</v>
      </c>
      <c r="L25" s="187"/>
    </row>
    <row r="26" spans="1:12" ht="23.25">
      <c r="A26" s="11">
        <v>18</v>
      </c>
      <c r="B26" s="7" t="s">
        <v>185</v>
      </c>
      <c r="C26" s="8"/>
      <c r="D26" s="11">
        <v>285</v>
      </c>
      <c r="E26" s="7" t="s">
        <v>138</v>
      </c>
      <c r="F26" s="8"/>
      <c r="G26" s="11">
        <v>1299</v>
      </c>
      <c r="H26" s="7" t="s">
        <v>118</v>
      </c>
      <c r="I26" s="8"/>
      <c r="J26" s="11">
        <v>957</v>
      </c>
      <c r="K26" s="186" t="s">
        <v>194</v>
      </c>
      <c r="L26" s="187"/>
    </row>
    <row r="27" spans="1:12" ht="23.25">
      <c r="A27" s="11">
        <v>33</v>
      </c>
      <c r="B27" s="7" t="s">
        <v>186</v>
      </c>
      <c r="C27" s="8"/>
      <c r="D27" s="11">
        <v>373</v>
      </c>
      <c r="E27" s="7" t="s">
        <v>137</v>
      </c>
      <c r="F27" s="8"/>
      <c r="G27" s="11">
        <v>1299</v>
      </c>
      <c r="H27" s="186" t="s">
        <v>119</v>
      </c>
      <c r="I27" s="187"/>
      <c r="J27" s="11">
        <v>1015</v>
      </c>
      <c r="K27" s="7" t="s">
        <v>195</v>
      </c>
      <c r="L27" s="8"/>
    </row>
    <row r="28" spans="1:12" ht="23.25">
      <c r="A28" s="11">
        <v>209</v>
      </c>
      <c r="B28" s="7" t="s">
        <v>187</v>
      </c>
      <c r="C28" s="8"/>
      <c r="D28" s="11"/>
      <c r="E28" s="7"/>
      <c r="F28" s="8"/>
      <c r="G28" s="11">
        <v>1299</v>
      </c>
      <c r="H28" s="7" t="s">
        <v>120</v>
      </c>
      <c r="I28" s="8"/>
      <c r="J28" s="11"/>
      <c r="K28" s="186"/>
      <c r="L28" s="187"/>
    </row>
    <row r="29" spans="1:12" ht="23.25">
      <c r="D29" s="11"/>
      <c r="E29" s="186"/>
      <c r="F29" s="187"/>
      <c r="G29" s="11"/>
      <c r="H29" s="7"/>
      <c r="I29" s="8"/>
      <c r="J29" s="11"/>
      <c r="K29" s="7"/>
      <c r="L29" s="8"/>
    </row>
  </sheetData>
  <mergeCells count="40">
    <mergeCell ref="E29:F29"/>
    <mergeCell ref="K26:L26"/>
    <mergeCell ref="K28:L28"/>
    <mergeCell ref="H27:I27"/>
    <mergeCell ref="B17:C17"/>
    <mergeCell ref="B23:C23"/>
    <mergeCell ref="B21:C21"/>
    <mergeCell ref="B22:C22"/>
    <mergeCell ref="E19:F19"/>
    <mergeCell ref="E21:F21"/>
    <mergeCell ref="E22:F22"/>
    <mergeCell ref="B19:C19"/>
    <mergeCell ref="B20:C20"/>
    <mergeCell ref="H21:I21"/>
    <mergeCell ref="K17:L17"/>
    <mergeCell ref="E25:F25"/>
    <mergeCell ref="A1:L1"/>
    <mergeCell ref="B2:C2"/>
    <mergeCell ref="E2:F2"/>
    <mergeCell ref="B16:C16"/>
    <mergeCell ref="E16:F16"/>
    <mergeCell ref="K3:L3"/>
    <mergeCell ref="K6:L6"/>
    <mergeCell ref="B13:C13"/>
    <mergeCell ref="B14:C14"/>
    <mergeCell ref="K7:L7"/>
    <mergeCell ref="E12:F12"/>
    <mergeCell ref="B3:C3"/>
    <mergeCell ref="B8:C8"/>
    <mergeCell ref="K16:L16"/>
    <mergeCell ref="E9:F9"/>
    <mergeCell ref="B4:C4"/>
    <mergeCell ref="K25:L25"/>
    <mergeCell ref="H16:I16"/>
    <mergeCell ref="H17:I17"/>
    <mergeCell ref="K2:L2"/>
    <mergeCell ref="B9:C9"/>
    <mergeCell ref="B6:C6"/>
    <mergeCell ref="H9:I9"/>
    <mergeCell ref="K9:L9"/>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18" zoomScale="90" zoomScaleNormal="90" workbookViewId="0">
      <selection activeCell="B24" sqref="B24"/>
    </sheetView>
  </sheetViews>
  <sheetFormatPr defaultRowHeight="23.25"/>
  <cols>
    <col min="1" max="1" width="8.7109375" style="30"/>
    <col min="2" max="2" width="61.5703125" bestFit="1" customWidth="1"/>
    <col min="3" max="3" width="13.85546875" customWidth="1"/>
    <col min="4" max="4" width="4.85546875" style="35" bestFit="1" customWidth="1"/>
    <col min="5" max="5" width="63.140625" bestFit="1" customWidth="1"/>
    <col min="6" max="6" width="13.85546875" customWidth="1"/>
  </cols>
  <sheetData>
    <row r="1" spans="1:6" ht="25.5">
      <c r="B1" s="206" t="s">
        <v>200</v>
      </c>
      <c r="C1" s="206"/>
      <c r="D1" s="206"/>
      <c r="E1" s="206"/>
      <c r="F1" s="16"/>
    </row>
    <row r="2" spans="1:6" ht="24.6" customHeight="1">
      <c r="A2" s="30">
        <v>1</v>
      </c>
      <c r="B2" s="17" t="s">
        <v>26</v>
      </c>
      <c r="C2" s="12">
        <v>158</v>
      </c>
      <c r="D2" s="31">
        <v>1</v>
      </c>
      <c r="E2" s="25" t="s">
        <v>26</v>
      </c>
      <c r="F2" s="13">
        <v>46</v>
      </c>
    </row>
    <row r="3" spans="1:6">
      <c r="A3" s="30">
        <v>2</v>
      </c>
      <c r="B3" s="12" t="s">
        <v>201</v>
      </c>
      <c r="C3" s="12">
        <v>300</v>
      </c>
      <c r="D3" s="32">
        <v>2</v>
      </c>
      <c r="E3" s="41" t="s">
        <v>201</v>
      </c>
      <c r="F3" s="13">
        <v>285</v>
      </c>
    </row>
    <row r="4" spans="1:6">
      <c r="A4" s="30">
        <v>3</v>
      </c>
      <c r="B4" s="17" t="s">
        <v>14</v>
      </c>
      <c r="C4" s="12">
        <v>2360</v>
      </c>
      <c r="D4" s="21">
        <v>3</v>
      </c>
      <c r="E4" s="2" t="s">
        <v>14</v>
      </c>
      <c r="F4" s="13">
        <v>2371</v>
      </c>
    </row>
    <row r="5" spans="1:6" ht="25.5">
      <c r="B5" s="206" t="s">
        <v>202</v>
      </c>
      <c r="C5" s="206"/>
      <c r="D5" s="206"/>
      <c r="E5" s="206"/>
    </row>
    <row r="6" spans="1:6">
      <c r="A6" s="30">
        <v>1</v>
      </c>
      <c r="B6" s="17" t="s">
        <v>207</v>
      </c>
      <c r="C6" s="12">
        <v>1063</v>
      </c>
      <c r="D6" s="31">
        <v>1</v>
      </c>
      <c r="E6" s="1" t="s">
        <v>5</v>
      </c>
      <c r="F6" s="13">
        <v>1332</v>
      </c>
    </row>
    <row r="7" spans="1:6">
      <c r="A7" s="30">
        <v>2</v>
      </c>
      <c r="B7" s="12" t="s">
        <v>208</v>
      </c>
      <c r="C7" s="12">
        <v>1953</v>
      </c>
      <c r="D7" s="31">
        <v>2</v>
      </c>
      <c r="E7" s="26" t="s">
        <v>0</v>
      </c>
      <c r="F7" s="13">
        <v>1592</v>
      </c>
    </row>
    <row r="8" spans="1:6">
      <c r="A8" s="30">
        <v>3</v>
      </c>
      <c r="B8" s="17" t="s">
        <v>1</v>
      </c>
      <c r="C8" s="12">
        <v>2063</v>
      </c>
      <c r="D8" s="31">
        <v>3</v>
      </c>
      <c r="E8" s="26" t="s">
        <v>210</v>
      </c>
      <c r="F8" s="13">
        <v>2142</v>
      </c>
    </row>
    <row r="9" spans="1:6">
      <c r="A9" s="30">
        <v>4</v>
      </c>
      <c r="B9" s="17" t="s">
        <v>7</v>
      </c>
      <c r="C9" s="12">
        <v>2231</v>
      </c>
      <c r="D9" s="31">
        <v>4</v>
      </c>
      <c r="E9" s="1" t="s">
        <v>203</v>
      </c>
      <c r="F9" s="13">
        <v>2773</v>
      </c>
    </row>
    <row r="10" spans="1:6">
      <c r="A10" s="30">
        <v>5</v>
      </c>
      <c r="B10" s="17" t="s">
        <v>5</v>
      </c>
      <c r="C10" s="12">
        <v>3141</v>
      </c>
      <c r="D10" s="31">
        <v>5</v>
      </c>
      <c r="E10" s="13" t="s">
        <v>18</v>
      </c>
      <c r="F10" s="13">
        <v>3897</v>
      </c>
    </row>
    <row r="11" spans="1:6">
      <c r="A11" s="30">
        <v>6</v>
      </c>
      <c r="B11" s="12" t="s">
        <v>204</v>
      </c>
      <c r="C11" s="12">
        <v>3886</v>
      </c>
      <c r="D11" s="31">
        <v>6</v>
      </c>
      <c r="E11" s="1" t="s">
        <v>205</v>
      </c>
      <c r="F11" s="13">
        <v>3897</v>
      </c>
    </row>
    <row r="12" spans="1:6">
      <c r="A12" s="30">
        <v>7</v>
      </c>
      <c r="B12" s="12" t="s">
        <v>211</v>
      </c>
      <c r="C12" s="12">
        <v>4418</v>
      </c>
      <c r="D12" s="31">
        <v>7</v>
      </c>
      <c r="E12" s="1" t="s">
        <v>206</v>
      </c>
      <c r="F12" s="13">
        <v>3897</v>
      </c>
    </row>
    <row r="13" spans="1:6">
      <c r="A13" s="30">
        <v>8</v>
      </c>
      <c r="B13" s="12" t="s">
        <v>210</v>
      </c>
      <c r="C13" s="12">
        <v>5133</v>
      </c>
      <c r="D13" s="31">
        <v>8</v>
      </c>
      <c r="E13" s="26" t="s">
        <v>207</v>
      </c>
      <c r="F13" s="13">
        <v>3897</v>
      </c>
    </row>
    <row r="14" spans="1:6">
      <c r="A14" s="30">
        <v>9</v>
      </c>
      <c r="B14" s="12" t="s">
        <v>18</v>
      </c>
      <c r="C14" s="12">
        <v>5385</v>
      </c>
      <c r="D14" s="31">
        <v>9</v>
      </c>
      <c r="E14" s="15" t="s">
        <v>209</v>
      </c>
      <c r="F14" s="13">
        <v>3897</v>
      </c>
    </row>
    <row r="15" spans="1:6">
      <c r="A15" s="30">
        <v>10</v>
      </c>
      <c r="B15" s="17" t="s">
        <v>206</v>
      </c>
      <c r="C15" s="12">
        <v>5385</v>
      </c>
      <c r="D15" s="31">
        <v>10</v>
      </c>
      <c r="E15" s="13" t="s">
        <v>12</v>
      </c>
      <c r="F15" s="13">
        <v>3897</v>
      </c>
    </row>
    <row r="16" spans="1:6">
      <c r="A16" s="30">
        <v>11</v>
      </c>
      <c r="B16" s="12" t="s">
        <v>209</v>
      </c>
      <c r="C16" s="12">
        <v>5385</v>
      </c>
      <c r="D16" s="33"/>
      <c r="E16" s="27"/>
      <c r="F16" s="28"/>
    </row>
    <row r="17" spans="1:6">
      <c r="A17" s="30">
        <v>12</v>
      </c>
      <c r="B17" s="12" t="s">
        <v>12</v>
      </c>
      <c r="C17" s="12">
        <v>5385</v>
      </c>
      <c r="D17" s="33"/>
      <c r="E17" s="27"/>
      <c r="F17" s="28"/>
    </row>
    <row r="18" spans="1:6" ht="25.5">
      <c r="B18" s="206" t="s">
        <v>212</v>
      </c>
      <c r="C18" s="206"/>
      <c r="D18" s="207"/>
      <c r="E18" s="207"/>
    </row>
    <row r="19" spans="1:6">
      <c r="A19" s="30">
        <v>1</v>
      </c>
      <c r="B19" s="17" t="s">
        <v>213</v>
      </c>
      <c r="C19" s="23">
        <v>161</v>
      </c>
      <c r="D19" s="34"/>
      <c r="E19" s="24"/>
    </row>
    <row r="20" spans="1:6">
      <c r="A20" s="30">
        <v>2</v>
      </c>
      <c r="B20" s="17" t="s">
        <v>6</v>
      </c>
      <c r="C20" s="23">
        <v>485</v>
      </c>
      <c r="D20" s="34"/>
      <c r="E20" s="24"/>
    </row>
    <row r="21" spans="1:6">
      <c r="A21" s="30">
        <v>3</v>
      </c>
      <c r="B21" s="17" t="s">
        <v>31</v>
      </c>
      <c r="C21" s="23">
        <v>5385</v>
      </c>
      <c r="D21" s="34"/>
      <c r="E21" s="24"/>
    </row>
    <row r="22" spans="1:6" ht="25.5">
      <c r="B22" s="208" t="s">
        <v>214</v>
      </c>
      <c r="C22" s="208"/>
      <c r="D22" s="206"/>
      <c r="E22" s="206"/>
    </row>
    <row r="23" spans="1:6" ht="24" customHeight="1">
      <c r="A23" s="30">
        <v>1</v>
      </c>
      <c r="B23" s="36" t="s">
        <v>216</v>
      </c>
      <c r="C23" s="12">
        <v>1894</v>
      </c>
      <c r="D23" s="31">
        <v>1</v>
      </c>
      <c r="E23" s="1" t="s">
        <v>215</v>
      </c>
      <c r="F23" s="13">
        <v>751</v>
      </c>
    </row>
    <row r="24" spans="1:6">
      <c r="A24" s="30">
        <v>2</v>
      </c>
      <c r="B24" s="17" t="s">
        <v>215</v>
      </c>
      <c r="C24" s="12">
        <v>1909</v>
      </c>
      <c r="D24" s="31">
        <v>2</v>
      </c>
      <c r="E24" s="26" t="s">
        <v>8</v>
      </c>
      <c r="F24" s="13">
        <v>2039</v>
      </c>
    </row>
    <row r="25" spans="1:6">
      <c r="A25" s="30">
        <v>3</v>
      </c>
      <c r="B25" s="22" t="s">
        <v>217</v>
      </c>
      <c r="C25" s="12">
        <v>5385</v>
      </c>
      <c r="D25" s="31">
        <v>3</v>
      </c>
      <c r="E25" s="13" t="s">
        <v>217</v>
      </c>
      <c r="F25" s="13">
        <v>3897</v>
      </c>
    </row>
  </sheetData>
  <sortState ref="B23:C25">
    <sortCondition ref="C23:C25"/>
  </sortState>
  <mergeCells count="4">
    <mergeCell ref="B1:E1"/>
    <mergeCell ref="B5:E5"/>
    <mergeCell ref="B18:E18"/>
    <mergeCell ref="B22:E2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view="pageBreakPreview" topLeftCell="A43" zoomScale="75" zoomScaleNormal="75" zoomScaleSheetLayoutView="75" workbookViewId="0">
      <selection activeCell="D7" sqref="D7"/>
    </sheetView>
  </sheetViews>
  <sheetFormatPr defaultRowHeight="23.25"/>
  <cols>
    <col min="1" max="1" width="21" style="85" customWidth="1"/>
    <col min="2" max="2" width="16.28515625" style="86" bestFit="1" customWidth="1"/>
    <col min="3" max="3" width="14.5703125" style="87" customWidth="1"/>
    <col min="4" max="4" width="55.85546875" style="87" customWidth="1"/>
    <col min="5" max="5" width="5.140625" style="87" bestFit="1" customWidth="1"/>
    <col min="6" max="6" width="55.85546875" style="87" customWidth="1"/>
    <col min="7" max="7" width="38.140625" style="88" customWidth="1"/>
    <col min="8" max="8" width="16.140625" style="88" customWidth="1"/>
    <col min="9" max="9" width="16.85546875" style="88" customWidth="1"/>
    <col min="10" max="10" width="13.85546875" style="89" customWidth="1"/>
    <col min="11" max="11" width="57.5703125" style="87" bestFit="1" customWidth="1"/>
    <col min="12" max="12" width="2.140625" customWidth="1"/>
  </cols>
  <sheetData>
    <row r="1" spans="1:11" ht="31.7" customHeight="1">
      <c r="A1" s="209" t="s">
        <v>218</v>
      </c>
      <c r="B1" s="210"/>
      <c r="C1" s="210"/>
      <c r="D1" s="210"/>
      <c r="E1" s="210"/>
      <c r="F1" s="210"/>
      <c r="G1" s="210"/>
      <c r="H1" s="210"/>
      <c r="I1" s="210"/>
      <c r="J1" s="210"/>
      <c r="K1" s="211"/>
    </row>
    <row r="2" spans="1:11" ht="17.45" customHeight="1" thickBot="1">
      <c r="A2" s="212"/>
      <c r="B2" s="213"/>
      <c r="C2" s="213"/>
      <c r="D2" s="213"/>
      <c r="E2" s="213"/>
      <c r="F2" s="213"/>
      <c r="G2" s="213"/>
      <c r="H2" s="213"/>
      <c r="I2" s="213"/>
      <c r="J2" s="213"/>
      <c r="K2" s="214"/>
    </row>
    <row r="3" spans="1:11" ht="36" customHeight="1" thickBot="1">
      <c r="A3" s="42" t="s">
        <v>219</v>
      </c>
      <c r="B3" s="43" t="s">
        <v>220</v>
      </c>
      <c r="C3" s="44" t="s">
        <v>221</v>
      </c>
      <c r="D3" s="44" t="s">
        <v>222</v>
      </c>
      <c r="E3" s="45" t="s">
        <v>223</v>
      </c>
      <c r="F3" s="46" t="s">
        <v>224</v>
      </c>
      <c r="G3" s="47" t="s">
        <v>225</v>
      </c>
      <c r="H3" s="48" t="s">
        <v>226</v>
      </c>
      <c r="I3" s="47" t="s">
        <v>227</v>
      </c>
      <c r="J3" s="49" t="s">
        <v>228</v>
      </c>
      <c r="K3" s="45" t="s">
        <v>229</v>
      </c>
    </row>
    <row r="4" spans="1:11" s="29" customFormat="1" ht="30" customHeight="1">
      <c r="A4" s="215" t="s">
        <v>200</v>
      </c>
      <c r="B4" s="217" t="s">
        <v>264</v>
      </c>
      <c r="C4" s="50" t="s">
        <v>230</v>
      </c>
      <c r="D4" s="72" t="s">
        <v>201</v>
      </c>
      <c r="E4" s="54" t="s">
        <v>223</v>
      </c>
      <c r="F4" s="50" t="s">
        <v>14</v>
      </c>
      <c r="G4" s="51">
        <v>45145</v>
      </c>
      <c r="H4" s="52">
        <v>0.41666666666666669</v>
      </c>
      <c r="I4" s="52"/>
      <c r="J4" s="53"/>
      <c r="K4" s="219" t="s">
        <v>268</v>
      </c>
    </row>
    <row r="5" spans="1:11" s="29" customFormat="1" ht="30" customHeight="1">
      <c r="A5" s="216"/>
      <c r="B5" s="218"/>
      <c r="C5" s="54" t="s">
        <v>230</v>
      </c>
      <c r="D5" s="76" t="s">
        <v>26</v>
      </c>
      <c r="E5" s="54" t="s">
        <v>223</v>
      </c>
      <c r="F5" s="54" t="s">
        <v>14</v>
      </c>
      <c r="G5" s="55">
        <v>45146</v>
      </c>
      <c r="H5" s="56">
        <v>0.41666666666666669</v>
      </c>
      <c r="I5" s="56"/>
      <c r="J5" s="57"/>
      <c r="K5" s="220"/>
    </row>
    <row r="6" spans="1:11" s="29" customFormat="1" ht="30" customHeight="1" thickBot="1">
      <c r="A6" s="216"/>
      <c r="B6" s="218"/>
      <c r="C6" s="54" t="s">
        <v>230</v>
      </c>
      <c r="D6" s="76" t="s">
        <v>26</v>
      </c>
      <c r="E6" s="54" t="s">
        <v>223</v>
      </c>
      <c r="F6" s="54" t="s">
        <v>201</v>
      </c>
      <c r="G6" s="55">
        <v>45147</v>
      </c>
      <c r="H6" s="56">
        <v>0.41666666666666669</v>
      </c>
      <c r="I6" s="56"/>
      <c r="J6" s="57"/>
      <c r="K6" s="220"/>
    </row>
    <row r="7" spans="1:11" s="29" customFormat="1" ht="30" customHeight="1">
      <c r="A7" s="216"/>
      <c r="B7" s="221" t="s">
        <v>264</v>
      </c>
      <c r="C7" s="60" t="s">
        <v>231</v>
      </c>
      <c r="D7" s="84" t="s">
        <v>201</v>
      </c>
      <c r="E7" s="71" t="s">
        <v>223</v>
      </c>
      <c r="F7" s="84" t="s">
        <v>14</v>
      </c>
      <c r="G7" s="61">
        <v>45145</v>
      </c>
      <c r="H7" s="62">
        <v>0.41666666666666669</v>
      </c>
      <c r="I7" s="62"/>
      <c r="J7" s="63"/>
      <c r="K7" s="223" t="s">
        <v>268</v>
      </c>
    </row>
    <row r="8" spans="1:11" s="29" customFormat="1" ht="30" customHeight="1">
      <c r="A8" s="216"/>
      <c r="B8" s="222"/>
      <c r="C8" s="64" t="s">
        <v>231</v>
      </c>
      <c r="D8" s="71" t="s">
        <v>26</v>
      </c>
      <c r="E8" s="71" t="s">
        <v>223</v>
      </c>
      <c r="F8" s="71" t="s">
        <v>14</v>
      </c>
      <c r="G8" s="65">
        <v>45146</v>
      </c>
      <c r="H8" s="66">
        <v>0.41666666666666669</v>
      </c>
      <c r="I8" s="66"/>
      <c r="J8" s="67"/>
      <c r="K8" s="224"/>
    </row>
    <row r="9" spans="1:11" s="29" customFormat="1" ht="30" customHeight="1" thickBot="1">
      <c r="A9" s="216"/>
      <c r="B9" s="222"/>
      <c r="C9" s="64" t="s">
        <v>231</v>
      </c>
      <c r="D9" s="71" t="s">
        <v>26</v>
      </c>
      <c r="E9" s="71" t="s">
        <v>223</v>
      </c>
      <c r="F9" s="71" t="s">
        <v>201</v>
      </c>
      <c r="G9" s="65">
        <v>45147</v>
      </c>
      <c r="H9" s="66">
        <v>0.41666666666666669</v>
      </c>
      <c r="I9" s="66"/>
      <c r="J9" s="67"/>
      <c r="K9" s="224"/>
    </row>
    <row r="10" spans="1:11" ht="30" customHeight="1">
      <c r="A10" s="225" t="s">
        <v>202</v>
      </c>
      <c r="B10" s="217" t="s">
        <v>254</v>
      </c>
      <c r="C10" s="50" t="s">
        <v>230</v>
      </c>
      <c r="D10" s="50" t="s">
        <v>207</v>
      </c>
      <c r="E10" s="54" t="s">
        <v>223</v>
      </c>
      <c r="F10" s="50" t="s">
        <v>12</v>
      </c>
      <c r="G10" s="55">
        <v>45146</v>
      </c>
      <c r="H10" s="52">
        <v>0.41666666666666669</v>
      </c>
      <c r="I10" s="52"/>
      <c r="J10" s="53"/>
      <c r="K10" s="219" t="s">
        <v>269</v>
      </c>
    </row>
    <row r="11" spans="1:11" ht="30" customHeight="1">
      <c r="A11" s="226"/>
      <c r="B11" s="218"/>
      <c r="C11" s="54" t="s">
        <v>230</v>
      </c>
      <c r="D11" s="54" t="s">
        <v>204</v>
      </c>
      <c r="E11" s="54" t="s">
        <v>223</v>
      </c>
      <c r="F11" s="54" t="s">
        <v>211</v>
      </c>
      <c r="G11" s="55">
        <v>45146</v>
      </c>
      <c r="H11" s="56">
        <v>0.41666666666666669</v>
      </c>
      <c r="I11" s="56"/>
      <c r="J11" s="57"/>
      <c r="K11" s="220"/>
    </row>
    <row r="12" spans="1:11" ht="30" customHeight="1">
      <c r="A12" s="226"/>
      <c r="B12" s="218"/>
      <c r="C12" s="54" t="s">
        <v>230</v>
      </c>
      <c r="D12" s="54" t="s">
        <v>207</v>
      </c>
      <c r="E12" s="54" t="s">
        <v>223</v>
      </c>
      <c r="F12" s="54" t="s">
        <v>211</v>
      </c>
      <c r="G12" s="55">
        <v>45147</v>
      </c>
      <c r="H12" s="56">
        <v>0.41666666666666669</v>
      </c>
      <c r="I12" s="56"/>
      <c r="J12" s="57"/>
      <c r="K12" s="220"/>
    </row>
    <row r="13" spans="1:11" ht="30" customHeight="1">
      <c r="A13" s="226"/>
      <c r="B13" s="218"/>
      <c r="C13" s="54" t="s">
        <v>230</v>
      </c>
      <c r="D13" s="54" t="s">
        <v>204</v>
      </c>
      <c r="E13" s="54" t="s">
        <v>223</v>
      </c>
      <c r="F13" s="54" t="s">
        <v>12</v>
      </c>
      <c r="G13" s="55">
        <v>45147</v>
      </c>
      <c r="H13" s="56">
        <v>0.41666666666666669</v>
      </c>
      <c r="I13" s="56"/>
      <c r="J13" s="57"/>
      <c r="K13" s="220"/>
    </row>
    <row r="14" spans="1:11" ht="30" customHeight="1">
      <c r="A14" s="226"/>
      <c r="B14" s="218"/>
      <c r="C14" s="54" t="s">
        <v>230</v>
      </c>
      <c r="D14" s="54" t="s">
        <v>207</v>
      </c>
      <c r="E14" s="54" t="s">
        <v>223</v>
      </c>
      <c r="F14" s="54" t="s">
        <v>204</v>
      </c>
      <c r="G14" s="55">
        <v>45148</v>
      </c>
      <c r="H14" s="56">
        <v>0.41666666666666669</v>
      </c>
      <c r="I14" s="56"/>
      <c r="J14" s="57"/>
      <c r="K14" s="220"/>
    </row>
    <row r="15" spans="1:11" ht="30" customHeight="1">
      <c r="A15" s="226"/>
      <c r="B15" s="218"/>
      <c r="C15" s="54" t="s">
        <v>230</v>
      </c>
      <c r="D15" s="54" t="s">
        <v>211</v>
      </c>
      <c r="E15" s="54" t="s">
        <v>223</v>
      </c>
      <c r="F15" s="54" t="s">
        <v>12</v>
      </c>
      <c r="G15" s="55">
        <v>45148</v>
      </c>
      <c r="H15" s="56">
        <v>0.41666666666666669</v>
      </c>
      <c r="I15" s="56"/>
      <c r="J15" s="57"/>
      <c r="K15" s="220"/>
    </row>
    <row r="16" spans="1:11" ht="30" customHeight="1">
      <c r="A16" s="226"/>
      <c r="B16" s="218"/>
      <c r="C16" s="54" t="s">
        <v>230</v>
      </c>
      <c r="D16" s="54" t="s">
        <v>208</v>
      </c>
      <c r="E16" s="54" t="s">
        <v>223</v>
      </c>
      <c r="F16" s="54" t="s">
        <v>206</v>
      </c>
      <c r="G16" s="55">
        <v>45146</v>
      </c>
      <c r="H16" s="56">
        <v>0.41666666666666669</v>
      </c>
      <c r="I16" s="56"/>
      <c r="J16" s="57"/>
      <c r="K16" s="220"/>
    </row>
    <row r="17" spans="1:11" ht="30" customHeight="1">
      <c r="A17" s="226"/>
      <c r="B17" s="218"/>
      <c r="C17" s="54" t="s">
        <v>230</v>
      </c>
      <c r="D17" s="54" t="s">
        <v>5</v>
      </c>
      <c r="E17" s="54" t="s">
        <v>223</v>
      </c>
      <c r="F17" s="54" t="s">
        <v>210</v>
      </c>
      <c r="G17" s="55">
        <v>45146</v>
      </c>
      <c r="H17" s="56">
        <v>0.41666666666666669</v>
      </c>
      <c r="I17" s="56"/>
      <c r="J17" s="57"/>
      <c r="K17" s="220"/>
    </row>
    <row r="18" spans="1:11" ht="30" customHeight="1">
      <c r="A18" s="226"/>
      <c r="B18" s="218"/>
      <c r="C18" s="54" t="s">
        <v>230</v>
      </c>
      <c r="D18" s="54" t="s">
        <v>208</v>
      </c>
      <c r="E18" s="54" t="s">
        <v>223</v>
      </c>
      <c r="F18" s="54" t="s">
        <v>210</v>
      </c>
      <c r="G18" s="55">
        <v>45147</v>
      </c>
      <c r="H18" s="56">
        <v>0.41666666666666669</v>
      </c>
      <c r="I18" s="56"/>
      <c r="J18" s="57"/>
      <c r="K18" s="220"/>
    </row>
    <row r="19" spans="1:11" ht="30" customHeight="1">
      <c r="A19" s="226"/>
      <c r="B19" s="218"/>
      <c r="C19" s="54" t="s">
        <v>230</v>
      </c>
      <c r="D19" s="54" t="s">
        <v>5</v>
      </c>
      <c r="E19" s="54" t="s">
        <v>223</v>
      </c>
      <c r="F19" s="54" t="s">
        <v>206</v>
      </c>
      <c r="G19" s="55">
        <v>45147</v>
      </c>
      <c r="H19" s="56">
        <v>0.41666666666666669</v>
      </c>
      <c r="I19" s="56"/>
      <c r="J19" s="57"/>
      <c r="K19" s="220"/>
    </row>
    <row r="20" spans="1:11" ht="30" customHeight="1">
      <c r="A20" s="226"/>
      <c r="B20" s="218"/>
      <c r="C20" s="54" t="s">
        <v>230</v>
      </c>
      <c r="D20" s="54" t="s">
        <v>208</v>
      </c>
      <c r="E20" s="54" t="s">
        <v>223</v>
      </c>
      <c r="F20" s="54" t="s">
        <v>5</v>
      </c>
      <c r="G20" s="55">
        <v>45148</v>
      </c>
      <c r="H20" s="56">
        <v>0.41666666666666669</v>
      </c>
      <c r="I20" s="56"/>
      <c r="J20" s="57"/>
      <c r="K20" s="220"/>
    </row>
    <row r="21" spans="1:11" ht="30" customHeight="1">
      <c r="A21" s="226"/>
      <c r="B21" s="218"/>
      <c r="C21" s="54" t="s">
        <v>230</v>
      </c>
      <c r="D21" s="54" t="s">
        <v>210</v>
      </c>
      <c r="E21" s="54" t="s">
        <v>223</v>
      </c>
      <c r="F21" s="54" t="s">
        <v>206</v>
      </c>
      <c r="G21" s="55">
        <v>45148</v>
      </c>
      <c r="H21" s="56">
        <v>0.41666666666666669</v>
      </c>
      <c r="I21" s="56"/>
      <c r="J21" s="57"/>
      <c r="K21" s="220"/>
    </row>
    <row r="22" spans="1:11" ht="30" customHeight="1">
      <c r="A22" s="226"/>
      <c r="B22" s="218"/>
      <c r="C22" s="54" t="s">
        <v>230</v>
      </c>
      <c r="D22" s="54" t="s">
        <v>1</v>
      </c>
      <c r="E22" s="54" t="s">
        <v>223</v>
      </c>
      <c r="F22" s="54" t="s">
        <v>209</v>
      </c>
      <c r="G22" s="55">
        <v>45146</v>
      </c>
      <c r="H22" s="56">
        <v>0.41666666666666669</v>
      </c>
      <c r="I22" s="56"/>
      <c r="J22" s="57"/>
      <c r="K22" s="220"/>
    </row>
    <row r="23" spans="1:11" ht="30" customHeight="1">
      <c r="A23" s="226"/>
      <c r="B23" s="218"/>
      <c r="C23" s="54" t="s">
        <v>230</v>
      </c>
      <c r="D23" s="54" t="s">
        <v>7</v>
      </c>
      <c r="E23" s="54" t="s">
        <v>223</v>
      </c>
      <c r="F23" s="54" t="s">
        <v>18</v>
      </c>
      <c r="G23" s="55">
        <v>45146</v>
      </c>
      <c r="H23" s="56">
        <v>0.41666666666666669</v>
      </c>
      <c r="I23" s="56"/>
      <c r="J23" s="57"/>
      <c r="K23" s="220"/>
    </row>
    <row r="24" spans="1:11" ht="30" customHeight="1">
      <c r="A24" s="226"/>
      <c r="B24" s="218"/>
      <c r="C24" s="54" t="s">
        <v>230</v>
      </c>
      <c r="D24" s="54" t="s">
        <v>1</v>
      </c>
      <c r="E24" s="54" t="s">
        <v>223</v>
      </c>
      <c r="F24" s="54" t="s">
        <v>18</v>
      </c>
      <c r="G24" s="55">
        <v>45147</v>
      </c>
      <c r="H24" s="56">
        <v>0.41666666666666669</v>
      </c>
      <c r="I24" s="56"/>
      <c r="J24" s="57"/>
      <c r="K24" s="220"/>
    </row>
    <row r="25" spans="1:11" ht="30" customHeight="1">
      <c r="A25" s="226"/>
      <c r="B25" s="218"/>
      <c r="C25" s="54" t="s">
        <v>230</v>
      </c>
      <c r="D25" s="54" t="s">
        <v>7</v>
      </c>
      <c r="E25" s="54" t="s">
        <v>223</v>
      </c>
      <c r="F25" s="54" t="s">
        <v>209</v>
      </c>
      <c r="G25" s="55">
        <v>45147</v>
      </c>
      <c r="H25" s="56">
        <v>0.41666666666666669</v>
      </c>
      <c r="I25" s="56"/>
      <c r="J25" s="57"/>
      <c r="K25" s="220"/>
    </row>
    <row r="26" spans="1:11" ht="30" customHeight="1">
      <c r="A26" s="226"/>
      <c r="B26" s="218"/>
      <c r="C26" s="54" t="s">
        <v>230</v>
      </c>
      <c r="D26" s="54" t="s">
        <v>1</v>
      </c>
      <c r="E26" s="54" t="s">
        <v>223</v>
      </c>
      <c r="F26" s="54" t="s">
        <v>7</v>
      </c>
      <c r="G26" s="55">
        <v>45148</v>
      </c>
      <c r="H26" s="56">
        <v>0.41666666666666669</v>
      </c>
      <c r="I26" s="56"/>
      <c r="J26" s="57"/>
      <c r="K26" s="220"/>
    </row>
    <row r="27" spans="1:11" ht="30" customHeight="1">
      <c r="A27" s="226"/>
      <c r="B27" s="218"/>
      <c r="C27" s="54" t="s">
        <v>230</v>
      </c>
      <c r="D27" s="54" t="s">
        <v>18</v>
      </c>
      <c r="E27" s="54" t="s">
        <v>223</v>
      </c>
      <c r="F27" s="54" t="s">
        <v>209</v>
      </c>
      <c r="G27" s="55">
        <v>45148</v>
      </c>
      <c r="H27" s="56">
        <v>0.41666666666666669</v>
      </c>
      <c r="I27" s="56"/>
      <c r="J27" s="57"/>
      <c r="K27" s="220"/>
    </row>
    <row r="28" spans="1:11" ht="30" customHeight="1">
      <c r="A28" s="226"/>
      <c r="B28" s="218"/>
      <c r="C28" s="54" t="s">
        <v>230</v>
      </c>
      <c r="D28" s="54" t="s">
        <v>265</v>
      </c>
      <c r="E28" s="54" t="s">
        <v>223</v>
      </c>
      <c r="F28" s="54" t="s">
        <v>266</v>
      </c>
      <c r="G28" s="55">
        <v>45149</v>
      </c>
      <c r="H28" s="56">
        <v>0.41666666666666669</v>
      </c>
      <c r="I28" s="56"/>
      <c r="J28" s="57"/>
      <c r="K28" s="220"/>
    </row>
    <row r="29" spans="1:11" ht="30" customHeight="1">
      <c r="A29" s="226"/>
      <c r="B29" s="218"/>
      <c r="C29" s="54" t="s">
        <v>230</v>
      </c>
      <c r="D29" s="54" t="s">
        <v>267</v>
      </c>
      <c r="E29" s="54" t="s">
        <v>223</v>
      </c>
      <c r="F29" s="54" t="s">
        <v>266</v>
      </c>
      <c r="G29" s="55" t="s">
        <v>272</v>
      </c>
      <c r="H29" s="56">
        <v>0.41666666666666669</v>
      </c>
      <c r="I29" s="56"/>
      <c r="J29" s="57"/>
      <c r="K29" s="220"/>
    </row>
    <row r="30" spans="1:11" ht="30" customHeight="1" thickBot="1">
      <c r="A30" s="226"/>
      <c r="B30" s="218"/>
      <c r="C30" s="54" t="s">
        <v>230</v>
      </c>
      <c r="D30" s="54" t="s">
        <v>267</v>
      </c>
      <c r="E30" s="54" t="s">
        <v>223</v>
      </c>
      <c r="F30" s="54" t="s">
        <v>265</v>
      </c>
      <c r="G30" s="55" t="s">
        <v>273</v>
      </c>
      <c r="H30" s="56">
        <v>0.41666666666666669</v>
      </c>
      <c r="I30" s="56"/>
      <c r="J30" s="57"/>
      <c r="K30" s="220"/>
    </row>
    <row r="31" spans="1:11" ht="30" customHeight="1">
      <c r="A31" s="226"/>
      <c r="B31" s="221" t="s">
        <v>254</v>
      </c>
      <c r="C31" s="60" t="s">
        <v>231</v>
      </c>
      <c r="D31" s="60" t="s">
        <v>206</v>
      </c>
      <c r="E31" s="60" t="s">
        <v>223</v>
      </c>
      <c r="F31" s="60" t="s">
        <v>207</v>
      </c>
      <c r="G31" s="61">
        <v>45146</v>
      </c>
      <c r="H31" s="62">
        <v>0.41666666666666669</v>
      </c>
      <c r="I31" s="62"/>
      <c r="J31" s="63"/>
      <c r="K31" s="223" t="s">
        <v>269</v>
      </c>
    </row>
    <row r="32" spans="1:11" ht="30" customHeight="1">
      <c r="A32" s="226"/>
      <c r="B32" s="222"/>
      <c r="C32" s="64" t="s">
        <v>231</v>
      </c>
      <c r="D32" s="64" t="s">
        <v>5</v>
      </c>
      <c r="E32" s="64" t="s">
        <v>223</v>
      </c>
      <c r="F32" s="64" t="s">
        <v>207</v>
      </c>
      <c r="G32" s="65">
        <v>45147</v>
      </c>
      <c r="H32" s="66">
        <v>0.41666666666666669</v>
      </c>
      <c r="I32" s="66"/>
      <c r="J32" s="67"/>
      <c r="K32" s="224"/>
    </row>
    <row r="33" spans="1:11" ht="30" customHeight="1">
      <c r="A33" s="226"/>
      <c r="B33" s="222"/>
      <c r="C33" s="64" t="s">
        <v>231</v>
      </c>
      <c r="D33" s="64" t="s">
        <v>5</v>
      </c>
      <c r="E33" s="64" t="s">
        <v>223</v>
      </c>
      <c r="F33" s="64" t="s">
        <v>206</v>
      </c>
      <c r="G33" s="65">
        <v>45148</v>
      </c>
      <c r="H33" s="66">
        <v>0.41666666666666669</v>
      </c>
      <c r="I33" s="66"/>
      <c r="J33" s="67"/>
      <c r="K33" s="224"/>
    </row>
    <row r="34" spans="1:11" ht="30" customHeight="1">
      <c r="A34" s="226"/>
      <c r="B34" s="222"/>
      <c r="C34" s="64" t="s">
        <v>231</v>
      </c>
      <c r="D34" s="64" t="s">
        <v>205</v>
      </c>
      <c r="E34" s="64" t="s">
        <v>223</v>
      </c>
      <c r="F34" s="64" t="s">
        <v>12</v>
      </c>
      <c r="G34" s="65">
        <v>45146</v>
      </c>
      <c r="H34" s="66">
        <v>0.41666666666666669</v>
      </c>
      <c r="I34" s="66"/>
      <c r="J34" s="67"/>
      <c r="K34" s="224"/>
    </row>
    <row r="35" spans="1:11" ht="30" customHeight="1">
      <c r="A35" s="226"/>
      <c r="B35" s="222"/>
      <c r="C35" s="64" t="s">
        <v>231</v>
      </c>
      <c r="D35" s="64" t="s">
        <v>0</v>
      </c>
      <c r="E35" s="64" t="s">
        <v>223</v>
      </c>
      <c r="F35" s="64" t="s">
        <v>12</v>
      </c>
      <c r="G35" s="65">
        <v>45147</v>
      </c>
      <c r="H35" s="66">
        <v>0.41666666666666669</v>
      </c>
      <c r="I35" s="66"/>
      <c r="J35" s="67"/>
      <c r="K35" s="224"/>
    </row>
    <row r="36" spans="1:11" ht="30" customHeight="1">
      <c r="A36" s="226"/>
      <c r="B36" s="222"/>
      <c r="C36" s="64" t="s">
        <v>231</v>
      </c>
      <c r="D36" s="71" t="s">
        <v>0</v>
      </c>
      <c r="E36" s="64" t="s">
        <v>223</v>
      </c>
      <c r="F36" s="64" t="s">
        <v>205</v>
      </c>
      <c r="G36" s="65">
        <v>45148</v>
      </c>
      <c r="H36" s="66">
        <v>0.41666666666666669</v>
      </c>
      <c r="I36" s="66"/>
      <c r="J36" s="67"/>
      <c r="K36" s="224"/>
    </row>
    <row r="37" spans="1:11" ht="30" customHeight="1">
      <c r="A37" s="226"/>
      <c r="B37" s="222"/>
      <c r="C37" s="64" t="s">
        <v>231</v>
      </c>
      <c r="D37" s="71" t="s">
        <v>210</v>
      </c>
      <c r="E37" s="64" t="s">
        <v>223</v>
      </c>
      <c r="F37" s="64" t="s">
        <v>209</v>
      </c>
      <c r="G37" s="65">
        <v>45146</v>
      </c>
      <c r="H37" s="66">
        <v>0.41666666666666669</v>
      </c>
      <c r="I37" s="66"/>
      <c r="J37" s="67"/>
      <c r="K37" s="224"/>
    </row>
    <row r="38" spans="1:11" ht="30" customHeight="1">
      <c r="A38" s="226"/>
      <c r="B38" s="222"/>
      <c r="C38" s="64" t="s">
        <v>231</v>
      </c>
      <c r="D38" s="71" t="s">
        <v>203</v>
      </c>
      <c r="E38" s="64" t="s">
        <v>223</v>
      </c>
      <c r="F38" s="64" t="s">
        <v>18</v>
      </c>
      <c r="G38" s="65">
        <v>45146</v>
      </c>
      <c r="H38" s="66">
        <v>0.41666666666666669</v>
      </c>
      <c r="I38" s="66"/>
      <c r="J38" s="67"/>
      <c r="K38" s="224"/>
    </row>
    <row r="39" spans="1:11" ht="30" customHeight="1">
      <c r="A39" s="226"/>
      <c r="B39" s="222"/>
      <c r="C39" s="64" t="s">
        <v>231</v>
      </c>
      <c r="D39" s="71" t="s">
        <v>210</v>
      </c>
      <c r="E39" s="64" t="s">
        <v>223</v>
      </c>
      <c r="F39" s="64" t="s">
        <v>18</v>
      </c>
      <c r="G39" s="65">
        <v>45147</v>
      </c>
      <c r="H39" s="66">
        <v>0.41666666666666669</v>
      </c>
      <c r="I39" s="66"/>
      <c r="J39" s="67"/>
      <c r="K39" s="224"/>
    </row>
    <row r="40" spans="1:11" ht="30" customHeight="1">
      <c r="A40" s="226"/>
      <c r="B40" s="222"/>
      <c r="C40" s="64" t="s">
        <v>231</v>
      </c>
      <c r="D40" s="71" t="s">
        <v>203</v>
      </c>
      <c r="E40" s="64" t="s">
        <v>223</v>
      </c>
      <c r="F40" s="64" t="s">
        <v>209</v>
      </c>
      <c r="G40" s="65">
        <v>45147</v>
      </c>
      <c r="H40" s="66">
        <v>0.41666666666666669</v>
      </c>
      <c r="I40" s="66"/>
      <c r="J40" s="67"/>
      <c r="K40" s="224"/>
    </row>
    <row r="41" spans="1:11" ht="30" customHeight="1">
      <c r="A41" s="226"/>
      <c r="B41" s="222"/>
      <c r="C41" s="64" t="s">
        <v>231</v>
      </c>
      <c r="D41" s="71" t="s">
        <v>210</v>
      </c>
      <c r="E41" s="64" t="s">
        <v>223</v>
      </c>
      <c r="F41" s="64" t="s">
        <v>203</v>
      </c>
      <c r="G41" s="65">
        <v>45148</v>
      </c>
      <c r="H41" s="66">
        <v>0.41666666666666669</v>
      </c>
      <c r="I41" s="66"/>
      <c r="J41" s="67"/>
      <c r="K41" s="224"/>
    </row>
    <row r="42" spans="1:11" ht="30" customHeight="1">
      <c r="A42" s="226"/>
      <c r="B42" s="222"/>
      <c r="C42" s="64" t="s">
        <v>231</v>
      </c>
      <c r="D42" s="71" t="s">
        <v>18</v>
      </c>
      <c r="E42" s="64" t="s">
        <v>223</v>
      </c>
      <c r="F42" s="64" t="s">
        <v>209</v>
      </c>
      <c r="G42" s="65">
        <v>45148</v>
      </c>
      <c r="H42" s="66">
        <v>0.41666666666666669</v>
      </c>
      <c r="I42" s="66"/>
      <c r="J42" s="67"/>
      <c r="K42" s="224"/>
    </row>
    <row r="43" spans="1:11" ht="30" customHeight="1">
      <c r="A43" s="226"/>
      <c r="B43" s="222"/>
      <c r="C43" s="64" t="s">
        <v>231</v>
      </c>
      <c r="D43" s="71" t="s">
        <v>265</v>
      </c>
      <c r="E43" s="64" t="s">
        <v>223</v>
      </c>
      <c r="F43" s="71" t="s">
        <v>266</v>
      </c>
      <c r="G43" s="65">
        <v>45149</v>
      </c>
      <c r="H43" s="66">
        <v>0.41666666666666669</v>
      </c>
      <c r="I43" s="66"/>
      <c r="J43" s="67"/>
      <c r="K43" s="224"/>
    </row>
    <row r="44" spans="1:11" ht="30" customHeight="1">
      <c r="A44" s="226"/>
      <c r="B44" s="222"/>
      <c r="C44" s="64" t="s">
        <v>231</v>
      </c>
      <c r="D44" s="71" t="s">
        <v>267</v>
      </c>
      <c r="E44" s="64" t="s">
        <v>223</v>
      </c>
      <c r="F44" s="71" t="s">
        <v>266</v>
      </c>
      <c r="G44" s="65">
        <v>45149</v>
      </c>
      <c r="H44" s="66">
        <v>0.41666666666666669</v>
      </c>
      <c r="I44" s="66"/>
      <c r="J44" s="67"/>
      <c r="K44" s="224"/>
    </row>
    <row r="45" spans="1:11" ht="30" customHeight="1" thickBot="1">
      <c r="A45" s="226"/>
      <c r="B45" s="222"/>
      <c r="C45" s="64" t="s">
        <v>231</v>
      </c>
      <c r="D45" s="71" t="s">
        <v>267</v>
      </c>
      <c r="E45" s="64" t="s">
        <v>223</v>
      </c>
      <c r="F45" s="71" t="s">
        <v>265</v>
      </c>
      <c r="G45" s="65">
        <v>45150</v>
      </c>
      <c r="H45" s="66">
        <v>0.41666666666666669</v>
      </c>
      <c r="I45" s="66"/>
      <c r="J45" s="67"/>
      <c r="K45" s="224"/>
    </row>
    <row r="46" spans="1:11" ht="30" customHeight="1">
      <c r="A46" s="234" t="s">
        <v>212</v>
      </c>
      <c r="B46" s="217" t="s">
        <v>232</v>
      </c>
      <c r="C46" s="50" t="s">
        <v>230</v>
      </c>
      <c r="D46" s="72" t="s">
        <v>6</v>
      </c>
      <c r="E46" s="50" t="s">
        <v>223</v>
      </c>
      <c r="F46" s="50" t="s">
        <v>31</v>
      </c>
      <c r="G46" s="51">
        <v>45147</v>
      </c>
      <c r="H46" s="73">
        <v>0.41666666666666669</v>
      </c>
      <c r="I46" s="74"/>
      <c r="J46" s="75"/>
      <c r="K46" s="237" t="s">
        <v>270</v>
      </c>
    </row>
    <row r="47" spans="1:11" ht="30" customHeight="1">
      <c r="A47" s="235"/>
      <c r="B47" s="218"/>
      <c r="C47" s="54" t="s">
        <v>230</v>
      </c>
      <c r="D47" s="76" t="s">
        <v>213</v>
      </c>
      <c r="E47" s="54" t="s">
        <v>223</v>
      </c>
      <c r="F47" s="54" t="s">
        <v>31</v>
      </c>
      <c r="G47" s="55">
        <v>45148</v>
      </c>
      <c r="H47" s="77">
        <v>0.41666666666666669</v>
      </c>
      <c r="I47" s="78"/>
      <c r="J47" s="79"/>
      <c r="K47" s="238"/>
    </row>
    <row r="48" spans="1:11" ht="30" customHeight="1" thickBot="1">
      <c r="A48" s="235"/>
      <c r="B48" s="236"/>
      <c r="C48" s="58" t="s">
        <v>230</v>
      </c>
      <c r="D48" s="80" t="s">
        <v>213</v>
      </c>
      <c r="E48" s="58" t="s">
        <v>223</v>
      </c>
      <c r="F48" s="58" t="s">
        <v>6</v>
      </c>
      <c r="G48" s="59">
        <v>45149</v>
      </c>
      <c r="H48" s="81">
        <v>0.41666666666666669</v>
      </c>
      <c r="I48" s="82"/>
      <c r="J48" s="83"/>
      <c r="K48" s="239"/>
    </row>
    <row r="49" spans="1:11" ht="30" customHeight="1">
      <c r="A49" s="232" t="s">
        <v>214</v>
      </c>
      <c r="B49" s="217" t="s">
        <v>233</v>
      </c>
      <c r="C49" s="50" t="s">
        <v>230</v>
      </c>
      <c r="D49" s="145" t="s">
        <v>215</v>
      </c>
      <c r="E49" s="146"/>
      <c r="F49" s="50" t="s">
        <v>217</v>
      </c>
      <c r="G49" s="51">
        <v>45145</v>
      </c>
      <c r="H49" s="74">
        <v>0.41666666666666669</v>
      </c>
      <c r="I49" s="74"/>
      <c r="J49" s="75"/>
      <c r="K49" s="237" t="s">
        <v>271</v>
      </c>
    </row>
    <row r="50" spans="1:11" ht="30" customHeight="1">
      <c r="A50" s="233"/>
      <c r="B50" s="218"/>
      <c r="C50" s="54" t="s">
        <v>230</v>
      </c>
      <c r="D50" s="147" t="s">
        <v>216</v>
      </c>
      <c r="E50" s="148"/>
      <c r="F50" s="54" t="s">
        <v>217</v>
      </c>
      <c r="G50" s="149">
        <v>45146</v>
      </c>
      <c r="H50" s="78">
        <v>0.41666666666666669</v>
      </c>
      <c r="I50" s="78"/>
      <c r="J50" s="79"/>
      <c r="K50" s="238"/>
    </row>
    <row r="51" spans="1:11" ht="30" customHeight="1" thickBot="1">
      <c r="A51" s="233"/>
      <c r="B51" s="236"/>
      <c r="C51" s="58" t="s">
        <v>230</v>
      </c>
      <c r="D51" s="58" t="s">
        <v>216</v>
      </c>
      <c r="E51" s="58" t="s">
        <v>223</v>
      </c>
      <c r="F51" s="150" t="s">
        <v>215</v>
      </c>
      <c r="G51" s="59">
        <v>45147</v>
      </c>
      <c r="H51" s="82">
        <v>0.41666666666666669</v>
      </c>
      <c r="I51" s="82"/>
      <c r="J51" s="83"/>
      <c r="K51" s="239"/>
    </row>
    <row r="52" spans="1:11" ht="30" customHeight="1">
      <c r="A52" s="233"/>
      <c r="B52" s="227" t="s">
        <v>233</v>
      </c>
      <c r="C52" s="141" t="s">
        <v>231</v>
      </c>
      <c r="D52" s="141" t="s">
        <v>8</v>
      </c>
      <c r="E52" s="141" t="s">
        <v>223</v>
      </c>
      <c r="F52" s="141" t="s">
        <v>217</v>
      </c>
      <c r="G52" s="142">
        <v>45145</v>
      </c>
      <c r="H52" s="143">
        <v>0.41666666666666669</v>
      </c>
      <c r="I52" s="143"/>
      <c r="J52" s="144"/>
      <c r="K52" s="229" t="s">
        <v>271</v>
      </c>
    </row>
    <row r="53" spans="1:11" ht="30" customHeight="1">
      <c r="A53" s="233"/>
      <c r="B53" s="222"/>
      <c r="C53" s="64" t="s">
        <v>231</v>
      </c>
      <c r="D53" s="64" t="s">
        <v>215</v>
      </c>
      <c r="E53" s="64" t="s">
        <v>223</v>
      </c>
      <c r="F53" s="64" t="s">
        <v>217</v>
      </c>
      <c r="G53" s="65">
        <v>45146</v>
      </c>
      <c r="H53" s="66">
        <v>0.41666666666666669</v>
      </c>
      <c r="I53" s="66"/>
      <c r="J53" s="67"/>
      <c r="K53" s="230"/>
    </row>
    <row r="54" spans="1:11" ht="30" customHeight="1" thickBot="1">
      <c r="A54" s="233"/>
      <c r="B54" s="228"/>
      <c r="C54" s="68" t="s">
        <v>231</v>
      </c>
      <c r="D54" s="68" t="s">
        <v>215</v>
      </c>
      <c r="E54" s="68" t="s">
        <v>223</v>
      </c>
      <c r="F54" s="68" t="s">
        <v>8</v>
      </c>
      <c r="G54" s="65">
        <v>45147</v>
      </c>
      <c r="H54" s="69">
        <v>0.41666666666666669</v>
      </c>
      <c r="I54" s="69"/>
      <c r="J54" s="70"/>
      <c r="K54" s="231"/>
    </row>
  </sheetData>
  <mergeCells count="19">
    <mergeCell ref="B52:B54"/>
    <mergeCell ref="K52:K54"/>
    <mergeCell ref="A49:A54"/>
    <mergeCell ref="A46:A48"/>
    <mergeCell ref="B46:B48"/>
    <mergeCell ref="K46:K48"/>
    <mergeCell ref="B49:B51"/>
    <mergeCell ref="K49:K51"/>
    <mergeCell ref="A10:A45"/>
    <mergeCell ref="B10:B30"/>
    <mergeCell ref="K10:K30"/>
    <mergeCell ref="B31:B45"/>
    <mergeCell ref="K31:K45"/>
    <mergeCell ref="A1:K2"/>
    <mergeCell ref="A4:A9"/>
    <mergeCell ref="B4:B6"/>
    <mergeCell ref="K4:K6"/>
    <mergeCell ref="B7:B9"/>
    <mergeCell ref="K7:K9"/>
  </mergeCells>
  <dataValidations count="2">
    <dataValidation type="list" allowBlank="1" showInputMessage="1" showErrorMessage="1" sqref="D36:D45 D52:D54 F43:F45">
      <formula1>#REF!</formula1>
    </dataValidation>
    <dataValidation type="list" allowBlank="1" showInputMessage="1" showErrorMessage="1" sqref="D7:D9">
      <formula1>#REF!</formula1>
    </dataValidation>
  </dataValidations>
  <pageMargins left="0.7" right="0.7" top="0.75" bottom="0.75" header="0.3" footer="0.3"/>
  <pageSetup scale="2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7"/>
  <sheetViews>
    <sheetView tabSelected="1" topLeftCell="A29" zoomScale="75" zoomScaleNormal="75" workbookViewId="0">
      <selection activeCell="I21" sqref="I21"/>
    </sheetView>
  </sheetViews>
  <sheetFormatPr defaultColWidth="8.85546875" defaultRowHeight="15"/>
  <cols>
    <col min="1" max="1" width="4.42578125" style="103" customWidth="1"/>
    <col min="2" max="2" width="4.140625" style="136" customWidth="1"/>
    <col min="3" max="3" width="37.85546875" style="137" bestFit="1" customWidth="1"/>
    <col min="4" max="20" width="4.85546875" style="103" customWidth="1"/>
    <col min="21" max="22" width="20.85546875" style="103" bestFit="1" customWidth="1"/>
    <col min="23" max="24" width="4.85546875" style="103" customWidth="1"/>
    <col min="25" max="30" width="4" style="101" customWidth="1"/>
    <col min="31" max="31" width="6.140625" style="102" customWidth="1"/>
    <col min="32" max="36" width="4" style="102" customWidth="1"/>
    <col min="37" max="38" width="8.85546875" style="102"/>
    <col min="39" max="16384" width="8.85546875" style="103"/>
  </cols>
  <sheetData>
    <row r="1" spans="2:36" ht="78.599999999999994" customHeight="1" thickTop="1">
      <c r="B1" s="90" t="s">
        <v>200</v>
      </c>
      <c r="C1" s="91" t="s">
        <v>230</v>
      </c>
      <c r="D1" s="92" t="s">
        <v>234</v>
      </c>
      <c r="E1" s="93" t="s">
        <v>235</v>
      </c>
      <c r="F1" s="94" t="s">
        <v>236</v>
      </c>
      <c r="G1" s="93" t="s">
        <v>235</v>
      </c>
      <c r="H1" s="94" t="s">
        <v>236</v>
      </c>
      <c r="I1" s="93" t="s">
        <v>235</v>
      </c>
      <c r="J1" s="94" t="s">
        <v>236</v>
      </c>
      <c r="K1" s="93" t="s">
        <v>235</v>
      </c>
      <c r="L1" s="94" t="s">
        <v>236</v>
      </c>
      <c r="M1" s="93" t="s">
        <v>235</v>
      </c>
      <c r="N1" s="94" t="s">
        <v>236</v>
      </c>
      <c r="O1" s="95" t="s">
        <v>237</v>
      </c>
      <c r="P1" s="96" t="s">
        <v>238</v>
      </c>
      <c r="Q1" s="93" t="s">
        <v>239</v>
      </c>
      <c r="R1" s="94" t="s">
        <v>240</v>
      </c>
      <c r="S1" s="97" t="s">
        <v>241</v>
      </c>
      <c r="T1" s="98" t="s">
        <v>242</v>
      </c>
      <c r="U1" s="240" t="s">
        <v>243</v>
      </c>
      <c r="V1" s="241"/>
      <c r="W1" s="242" t="s">
        <v>228</v>
      </c>
      <c r="X1" s="243"/>
      <c r="Y1" s="99" t="s">
        <v>244</v>
      </c>
      <c r="Z1" s="100" t="s">
        <v>244</v>
      </c>
      <c r="AA1" s="100" t="s">
        <v>245</v>
      </c>
      <c r="AB1" s="100" t="s">
        <v>245</v>
      </c>
    </row>
    <row r="2" spans="2:36" ht="12.75" customHeight="1">
      <c r="B2" s="104">
        <v>1</v>
      </c>
      <c r="C2" s="105" t="s">
        <v>26</v>
      </c>
      <c r="D2" s="106">
        <f>SUM(AF2:AJ2)</f>
        <v>2</v>
      </c>
      <c r="E2" s="107">
        <f>AA2</f>
        <v>0</v>
      </c>
      <c r="F2" s="108">
        <f>AB2</f>
        <v>0</v>
      </c>
      <c r="G2" s="109">
        <f>AA4</f>
        <v>6</v>
      </c>
      <c r="H2" s="109">
        <f>AB4</f>
        <v>0</v>
      </c>
      <c r="I2" s="109">
        <f>AA6</f>
        <v>4</v>
      </c>
      <c r="J2" s="109">
        <f>AB6</f>
        <v>2</v>
      </c>
      <c r="K2" s="109"/>
      <c r="L2" s="109"/>
      <c r="M2" s="109"/>
      <c r="N2" s="109"/>
      <c r="O2" s="110">
        <f>E2+G2+I2-F2-H2-J2</f>
        <v>8</v>
      </c>
      <c r="P2" s="111"/>
      <c r="Q2" s="112">
        <f>Y2+Y4+Y6</f>
        <v>60</v>
      </c>
      <c r="R2" s="108">
        <f>Z2+Z4+Z6</f>
        <v>23</v>
      </c>
      <c r="S2" s="113">
        <f>Q2-R2</f>
        <v>37</v>
      </c>
      <c r="T2" s="114" t="s">
        <v>246</v>
      </c>
      <c r="U2" s="115" t="str">
        <f>C2</f>
        <v>MEGASARAY SPOR KULÜBÜ</v>
      </c>
      <c r="V2" s="116" t="str">
        <f>C5</f>
        <v>BYE</v>
      </c>
      <c r="W2" s="117">
        <f>AC2</f>
        <v>0</v>
      </c>
      <c r="X2" s="118">
        <f>AD2</f>
        <v>0</v>
      </c>
      <c r="Y2" s="119"/>
      <c r="AF2" s="102">
        <f>IF(E2&gt;F2,1,0)</f>
        <v>0</v>
      </c>
      <c r="AG2" s="102">
        <f>IF(G2&gt;H2,1,0)</f>
        <v>1</v>
      </c>
      <c r="AH2" s="102">
        <f>IF(I2&gt;J2,1,0)</f>
        <v>1</v>
      </c>
      <c r="AI2" s="102">
        <f>IF(K2&gt;L2,1,0)</f>
        <v>0</v>
      </c>
      <c r="AJ2" s="102">
        <f>IF(M2&gt;N2,1,0)</f>
        <v>0</v>
      </c>
    </row>
    <row r="3" spans="2:36">
      <c r="B3" s="104">
        <v>2</v>
      </c>
      <c r="C3" s="105" t="s">
        <v>201</v>
      </c>
      <c r="D3" s="106">
        <f>SUM(AF3:AJ3)</f>
        <v>1</v>
      </c>
      <c r="E3" s="107">
        <f>AA3</f>
        <v>6</v>
      </c>
      <c r="F3" s="108">
        <f>AB3</f>
        <v>1</v>
      </c>
      <c r="G3" s="109">
        <f>AA5</f>
        <v>0</v>
      </c>
      <c r="H3" s="109">
        <f>AB5</f>
        <v>0</v>
      </c>
      <c r="I3" s="109">
        <f>AB6</f>
        <v>2</v>
      </c>
      <c r="J3" s="109">
        <f>AA6</f>
        <v>4</v>
      </c>
      <c r="K3" s="109"/>
      <c r="L3" s="109"/>
      <c r="M3" s="109"/>
      <c r="N3" s="109"/>
      <c r="O3" s="110">
        <f>E3+G3+I3-F3-H3-J3</f>
        <v>3</v>
      </c>
      <c r="P3" s="111"/>
      <c r="Q3" s="112">
        <f>Y3+Y5+Z6</f>
        <v>65</v>
      </c>
      <c r="R3" s="108">
        <f>Z3+Z5+Y6</f>
        <v>46</v>
      </c>
      <c r="S3" s="113">
        <f>Q3-R3</f>
        <v>19</v>
      </c>
      <c r="T3" s="114" t="s">
        <v>247</v>
      </c>
      <c r="U3" s="115" t="str">
        <f>C3</f>
        <v>ANTALYA TENİS İHTİSAS SPOR KULÜBÜ</v>
      </c>
      <c r="V3" s="116" t="str">
        <f>C4</f>
        <v>ADANA GENÇLİK VE SPOR KULÜBÜ</v>
      </c>
      <c r="W3" s="117">
        <f t="shared" ref="W3:X7" si="0">AC3</f>
        <v>3</v>
      </c>
      <c r="X3" s="118">
        <f t="shared" si="0"/>
        <v>0</v>
      </c>
      <c r="Y3" s="119">
        <v>45</v>
      </c>
      <c r="Z3" s="101">
        <v>22</v>
      </c>
      <c r="AA3" s="101">
        <v>6</v>
      </c>
      <c r="AB3" s="101">
        <v>1</v>
      </c>
      <c r="AC3" s="101">
        <v>3</v>
      </c>
      <c r="AD3" s="101">
        <v>0</v>
      </c>
      <c r="AF3" s="102">
        <f>IF(E3&gt;F3,1,0)</f>
        <v>1</v>
      </c>
      <c r="AG3" s="102">
        <f>IF(G3&gt;H3,1,0)</f>
        <v>0</v>
      </c>
      <c r="AH3" s="102">
        <f>IF(I3&gt;J3,1,0)</f>
        <v>0</v>
      </c>
      <c r="AI3" s="102">
        <f>IF(K3&gt;L3,1,0)</f>
        <v>0</v>
      </c>
      <c r="AJ3" s="102">
        <f>IF(M3&gt;N3,1,0)</f>
        <v>0</v>
      </c>
    </row>
    <row r="4" spans="2:36">
      <c r="B4" s="104">
        <v>3</v>
      </c>
      <c r="C4" s="105" t="s">
        <v>14</v>
      </c>
      <c r="D4" s="106">
        <f>SUM(AF4:AJ4)</f>
        <v>0</v>
      </c>
      <c r="E4" s="107">
        <f>AB3</f>
        <v>1</v>
      </c>
      <c r="F4" s="108">
        <f>AA3</f>
        <v>6</v>
      </c>
      <c r="G4" s="109">
        <f>AB4</f>
        <v>0</v>
      </c>
      <c r="H4" s="109">
        <f>AA4</f>
        <v>6</v>
      </c>
      <c r="I4" s="109">
        <f>AA7</f>
        <v>0</v>
      </c>
      <c r="J4" s="109">
        <f>AB7</f>
        <v>0</v>
      </c>
      <c r="K4" s="109"/>
      <c r="L4" s="109"/>
      <c r="M4" s="109"/>
      <c r="N4" s="109"/>
      <c r="O4" s="110">
        <f>E4+G4+I4-F4-H4-J4</f>
        <v>-11</v>
      </c>
      <c r="P4" s="111"/>
      <c r="Q4" s="112">
        <f>Z3+Z4+Y7</f>
        <v>25</v>
      </c>
      <c r="R4" s="108">
        <f>Y3+Y4+Z7</f>
        <v>81</v>
      </c>
      <c r="S4" s="113">
        <f>Q4-R4</f>
        <v>-56</v>
      </c>
      <c r="T4" s="114" t="s">
        <v>248</v>
      </c>
      <c r="U4" s="115" t="str">
        <f>C2</f>
        <v>MEGASARAY SPOR KULÜBÜ</v>
      </c>
      <c r="V4" s="116" t="str">
        <f>C4</f>
        <v>ADANA GENÇLİK VE SPOR KULÜBÜ</v>
      </c>
      <c r="W4" s="117">
        <f t="shared" si="0"/>
        <v>3</v>
      </c>
      <c r="X4" s="118">
        <f t="shared" si="0"/>
        <v>0</v>
      </c>
      <c r="Y4" s="119">
        <v>36</v>
      </c>
      <c r="Z4" s="101">
        <v>3</v>
      </c>
      <c r="AA4" s="101">
        <v>6</v>
      </c>
      <c r="AB4" s="101">
        <v>0</v>
      </c>
      <c r="AC4" s="101">
        <v>3</v>
      </c>
      <c r="AD4" s="101">
        <v>0</v>
      </c>
      <c r="AF4" s="102">
        <f>IF(E4&gt;F4,1,0)</f>
        <v>0</v>
      </c>
      <c r="AG4" s="102">
        <f>IF(G4&gt;H4,1,0)</f>
        <v>0</v>
      </c>
      <c r="AH4" s="102">
        <f>IF(I4&gt;J4,1,0)</f>
        <v>0</v>
      </c>
      <c r="AI4" s="102">
        <f>IF(K4&gt;L4,1,0)</f>
        <v>0</v>
      </c>
      <c r="AJ4" s="102">
        <f>IF(M4&gt;N4,1,0)</f>
        <v>0</v>
      </c>
    </row>
    <row r="5" spans="2:36">
      <c r="B5" s="104">
        <v>4</v>
      </c>
      <c r="C5" s="105" t="s">
        <v>249</v>
      </c>
      <c r="D5" s="106">
        <f>SUM(AF5:AJ5)</f>
        <v>0</v>
      </c>
      <c r="E5" s="107">
        <f>AB2</f>
        <v>0</v>
      </c>
      <c r="F5" s="108">
        <f>AA2</f>
        <v>0</v>
      </c>
      <c r="G5" s="109">
        <f>AB5</f>
        <v>0</v>
      </c>
      <c r="H5" s="109">
        <f>AA5</f>
        <v>0</v>
      </c>
      <c r="I5" s="109">
        <f>AB7</f>
        <v>0</v>
      </c>
      <c r="J5" s="109">
        <f>AA7</f>
        <v>0</v>
      </c>
      <c r="K5" s="109"/>
      <c r="L5" s="109"/>
      <c r="M5" s="109"/>
      <c r="N5" s="109"/>
      <c r="O5" s="110">
        <f>E5+G5+I5-F5-H5-J5</f>
        <v>0</v>
      </c>
      <c r="P5" s="111"/>
      <c r="Q5" s="112">
        <f>Z2+Z5+Z7</f>
        <v>0</v>
      </c>
      <c r="R5" s="108">
        <f>Y2+Y5+Y7</f>
        <v>0</v>
      </c>
      <c r="S5" s="113">
        <f>Q5-R5</f>
        <v>0</v>
      </c>
      <c r="T5" s="114" t="s">
        <v>250</v>
      </c>
      <c r="U5" s="115" t="str">
        <f>C3</f>
        <v>ANTALYA TENİS İHTİSAS SPOR KULÜBÜ</v>
      </c>
      <c r="V5" s="116" t="str">
        <f>C5</f>
        <v>BYE</v>
      </c>
      <c r="W5" s="117">
        <f t="shared" si="0"/>
        <v>0</v>
      </c>
      <c r="X5" s="118">
        <f t="shared" si="0"/>
        <v>0</v>
      </c>
      <c r="Y5" s="119"/>
      <c r="AF5" s="102">
        <f>IF(E5&gt;F5,1,0)</f>
        <v>0</v>
      </c>
      <c r="AG5" s="102">
        <f>IF(G5&gt;H5,1,0)</f>
        <v>0</v>
      </c>
      <c r="AH5" s="102">
        <f>IF(I5&gt;J5,1,0)</f>
        <v>0</v>
      </c>
      <c r="AI5" s="102">
        <f>IF(K5&gt;L5,1,0)</f>
        <v>0</v>
      </c>
      <c r="AJ5" s="102">
        <f>IF(M5&gt;N5,1,0)</f>
        <v>0</v>
      </c>
    </row>
    <row r="6" spans="2:36">
      <c r="B6" s="104"/>
      <c r="C6" s="105"/>
      <c r="D6" s="106"/>
      <c r="E6" s="107"/>
      <c r="F6" s="108"/>
      <c r="G6" s="109"/>
      <c r="H6" s="109"/>
      <c r="I6" s="109"/>
      <c r="J6" s="109"/>
      <c r="K6" s="109"/>
      <c r="L6" s="109"/>
      <c r="M6" s="109"/>
      <c r="N6" s="109"/>
      <c r="O6" s="110"/>
      <c r="P6" s="120"/>
      <c r="Q6" s="112"/>
      <c r="R6" s="108"/>
      <c r="S6" s="113"/>
      <c r="T6" s="114" t="s">
        <v>251</v>
      </c>
      <c r="U6" s="115" t="str">
        <f>C2</f>
        <v>MEGASARAY SPOR KULÜBÜ</v>
      </c>
      <c r="V6" s="116" t="str">
        <f>C3</f>
        <v>ANTALYA TENİS İHTİSAS SPOR KULÜBÜ</v>
      </c>
      <c r="W6" s="117">
        <f t="shared" si="0"/>
        <v>2</v>
      </c>
      <c r="X6" s="118">
        <f t="shared" si="0"/>
        <v>1</v>
      </c>
      <c r="Y6" s="119">
        <v>24</v>
      </c>
      <c r="Z6" s="101">
        <v>20</v>
      </c>
      <c r="AA6" s="101">
        <v>4</v>
      </c>
      <c r="AB6" s="101">
        <v>2</v>
      </c>
      <c r="AC6" s="101">
        <v>2</v>
      </c>
      <c r="AD6" s="101">
        <v>1</v>
      </c>
    </row>
    <row r="7" spans="2:36" ht="15.75" thickBot="1">
      <c r="B7" s="121"/>
      <c r="C7" s="122"/>
      <c r="D7" s="123"/>
      <c r="E7" s="124"/>
      <c r="F7" s="125"/>
      <c r="G7" s="126"/>
      <c r="H7" s="126"/>
      <c r="I7" s="126"/>
      <c r="J7" s="126"/>
      <c r="K7" s="126"/>
      <c r="L7" s="126"/>
      <c r="M7" s="126"/>
      <c r="N7" s="126"/>
      <c r="O7" s="127"/>
      <c r="P7" s="128"/>
      <c r="Q7" s="129"/>
      <c r="R7" s="125"/>
      <c r="S7" s="130"/>
      <c r="T7" s="131" t="s">
        <v>252</v>
      </c>
      <c r="U7" s="132" t="str">
        <f>C4</f>
        <v>ADANA GENÇLİK VE SPOR KULÜBÜ</v>
      </c>
      <c r="V7" s="133" t="str">
        <f>C5</f>
        <v>BYE</v>
      </c>
      <c r="W7" s="134">
        <f t="shared" si="0"/>
        <v>0</v>
      </c>
      <c r="X7" s="135">
        <f t="shared" si="0"/>
        <v>0</v>
      </c>
      <c r="Y7" s="119"/>
    </row>
    <row r="8" spans="2:36" ht="15.75" thickBot="1">
      <c r="E8" s="103">
        <f>E7+E6+E5+E4+E3+E2+G7+G6+G5+G4+G3+G2+I7+I6+I5+I4+I3+I2+K7+K6+K5+K4+K3+K2+M7+M6+M5+M4+M3+M2</f>
        <v>19</v>
      </c>
      <c r="H8" s="103">
        <f>F7+F6+F5+F4+F3+F2+H7+H6+H5+H4+H3+H2+J7+J6+J5+J4+J3+J2+L7+L6+L5+L4+L3+L2+N7+N6+N5+N4+N3+N2</f>
        <v>19</v>
      </c>
      <c r="O8" s="103">
        <f>SUM(O2:O7)</f>
        <v>0</v>
      </c>
      <c r="Q8" s="103">
        <f>SUM(Q2:Q7)</f>
        <v>150</v>
      </c>
      <c r="R8" s="103">
        <f>SUM(R2:R7)</f>
        <v>150</v>
      </c>
      <c r="S8" s="103">
        <f>SUM(S2:S7)</f>
        <v>0</v>
      </c>
    </row>
    <row r="9" spans="2:36" ht="197.25" thickTop="1">
      <c r="B9" s="90" t="s">
        <v>202</v>
      </c>
      <c r="C9" s="91" t="s">
        <v>256</v>
      </c>
      <c r="D9" s="92" t="s">
        <v>234</v>
      </c>
      <c r="E9" s="93" t="s">
        <v>235</v>
      </c>
      <c r="F9" s="94" t="s">
        <v>236</v>
      </c>
      <c r="G9" s="93" t="s">
        <v>235</v>
      </c>
      <c r="H9" s="94" t="s">
        <v>236</v>
      </c>
      <c r="I9" s="93" t="s">
        <v>235</v>
      </c>
      <c r="J9" s="94" t="s">
        <v>236</v>
      </c>
      <c r="K9" s="93" t="s">
        <v>235</v>
      </c>
      <c r="L9" s="94" t="s">
        <v>236</v>
      </c>
      <c r="M9" s="93" t="s">
        <v>235</v>
      </c>
      <c r="N9" s="94" t="s">
        <v>236</v>
      </c>
      <c r="O9" s="95" t="s">
        <v>237</v>
      </c>
      <c r="P9" s="96" t="s">
        <v>238</v>
      </c>
      <c r="Q9" s="93" t="s">
        <v>239</v>
      </c>
      <c r="R9" s="94" t="s">
        <v>240</v>
      </c>
      <c r="S9" s="97" t="s">
        <v>241</v>
      </c>
      <c r="T9" s="98" t="s">
        <v>242</v>
      </c>
      <c r="U9" s="240" t="s">
        <v>243</v>
      </c>
      <c r="V9" s="241"/>
      <c r="W9" s="242" t="s">
        <v>228</v>
      </c>
      <c r="X9" s="243"/>
      <c r="Y9" s="99" t="s">
        <v>244</v>
      </c>
      <c r="Z9" s="100" t="s">
        <v>244</v>
      </c>
      <c r="AA9" s="100" t="s">
        <v>245</v>
      </c>
      <c r="AB9" s="100" t="s">
        <v>245</v>
      </c>
    </row>
    <row r="10" spans="2:36" ht="12.75" customHeight="1">
      <c r="B10" s="104">
        <v>1</v>
      </c>
      <c r="C10" s="105" t="s">
        <v>207</v>
      </c>
      <c r="D10" s="106">
        <f>SUM(AF10:AJ10)</f>
        <v>3</v>
      </c>
      <c r="E10" s="107">
        <f>AA10</f>
        <v>6</v>
      </c>
      <c r="F10" s="108">
        <f>AB10</f>
        <v>0</v>
      </c>
      <c r="G10" s="109">
        <f>AA12</f>
        <v>6</v>
      </c>
      <c r="H10" s="109">
        <f>AB12</f>
        <v>0</v>
      </c>
      <c r="I10" s="109">
        <f>AA14</f>
        <v>6</v>
      </c>
      <c r="J10" s="109">
        <f>AB14</f>
        <v>0</v>
      </c>
      <c r="K10" s="109"/>
      <c r="L10" s="109"/>
      <c r="M10" s="109"/>
      <c r="N10" s="109"/>
      <c r="O10" s="110">
        <f>E10+G10+I10-F10-H10-J10</f>
        <v>18</v>
      </c>
      <c r="P10" s="111"/>
      <c r="Q10" s="112">
        <f>Y10+Y12+Y14</f>
        <v>110</v>
      </c>
      <c r="R10" s="108">
        <f>Z10+Z12+Z14</f>
        <v>28</v>
      </c>
      <c r="S10" s="113">
        <f>Q10-R10</f>
        <v>82</v>
      </c>
      <c r="T10" s="114" t="s">
        <v>246</v>
      </c>
      <c r="U10" s="115" t="str">
        <f>C10</f>
        <v>IĞDIR GENÇLİK VE SPOR KULÜBÜ</v>
      </c>
      <c r="V10" s="116" t="str">
        <f>C13</f>
        <v>SİİRT GENÇLİK VE SPOR KULÜBÜ</v>
      </c>
      <c r="W10" s="117">
        <f>AC10</f>
        <v>3</v>
      </c>
      <c r="X10" s="118">
        <f>AD10</f>
        <v>0</v>
      </c>
      <c r="Y10" s="119">
        <v>36</v>
      </c>
      <c r="Z10" s="101">
        <v>0</v>
      </c>
      <c r="AA10" s="101">
        <v>6</v>
      </c>
      <c r="AB10" s="101">
        <v>0</v>
      </c>
      <c r="AC10" s="101">
        <v>3</v>
      </c>
      <c r="AD10" s="101">
        <v>0</v>
      </c>
      <c r="AF10" s="102">
        <f>IF(E10&gt;F10,1,0)</f>
        <v>1</v>
      </c>
      <c r="AG10" s="102">
        <f>IF(G10&gt;H10,1,0)</f>
        <v>1</v>
      </c>
      <c r="AH10" s="102">
        <f>IF(I10&gt;J10,1,0)</f>
        <v>1</v>
      </c>
      <c r="AI10" s="102">
        <f>IF(K10&gt;L10,1,0)</f>
        <v>0</v>
      </c>
      <c r="AJ10" s="102">
        <f>IF(M10&gt;N10,1,0)</f>
        <v>0</v>
      </c>
    </row>
    <row r="11" spans="2:36">
      <c r="B11" s="104">
        <v>2</v>
      </c>
      <c r="C11" s="105" t="s">
        <v>204</v>
      </c>
      <c r="D11" s="106">
        <f>SUM(AF11:AJ11)</f>
        <v>2</v>
      </c>
      <c r="E11" s="107">
        <f>AA11</f>
        <v>4</v>
      </c>
      <c r="F11" s="108">
        <f>AB11</f>
        <v>2</v>
      </c>
      <c r="G11" s="109">
        <f>AA13</f>
        <v>6</v>
      </c>
      <c r="H11" s="109">
        <f>AB13</f>
        <v>0</v>
      </c>
      <c r="I11" s="109">
        <f>AB14</f>
        <v>0</v>
      </c>
      <c r="J11" s="109">
        <f>AA14</f>
        <v>6</v>
      </c>
      <c r="K11" s="109"/>
      <c r="L11" s="109"/>
      <c r="M11" s="109"/>
      <c r="N11" s="109"/>
      <c r="O11" s="110">
        <f>E11+G11+I11-F11-H11-J11</f>
        <v>2</v>
      </c>
      <c r="P11" s="111"/>
      <c r="Q11" s="112">
        <f>Y11+Y13+Z14</f>
        <v>84</v>
      </c>
      <c r="R11" s="108">
        <f>Z11+Z13+Y14</f>
        <v>58</v>
      </c>
      <c r="S11" s="113">
        <f>Q11-R11</f>
        <v>26</v>
      </c>
      <c r="T11" s="114" t="s">
        <v>247</v>
      </c>
      <c r="U11" s="115" t="str">
        <f>C11</f>
        <v>ERZURUM TENİS İHTİSAS SPOR KULÜBÜ</v>
      </c>
      <c r="V11" s="116" t="str">
        <f>C12</f>
        <v>GÜRPINAR KAYAK VE SPOR KULÜBÜ</v>
      </c>
      <c r="W11" s="117">
        <f t="shared" ref="W11:X15" si="1">AC11</f>
        <v>2</v>
      </c>
      <c r="X11" s="118">
        <f t="shared" si="1"/>
        <v>1</v>
      </c>
      <c r="Y11" s="119">
        <v>27</v>
      </c>
      <c r="Z11" s="101">
        <v>20</v>
      </c>
      <c r="AA11" s="101">
        <v>4</v>
      </c>
      <c r="AB11" s="101">
        <v>2</v>
      </c>
      <c r="AC11" s="101">
        <v>2</v>
      </c>
      <c r="AD11" s="101">
        <v>1</v>
      </c>
      <c r="AF11" s="102">
        <f>IF(E11&gt;F11,1,0)</f>
        <v>1</v>
      </c>
      <c r="AG11" s="102">
        <f>IF(G11&gt;H11,1,0)</f>
        <v>1</v>
      </c>
      <c r="AH11" s="102">
        <f>IF(I11&gt;J11,1,0)</f>
        <v>0</v>
      </c>
      <c r="AI11" s="102">
        <f>IF(K11&gt;L11,1,0)</f>
        <v>0</v>
      </c>
      <c r="AJ11" s="102">
        <f>IF(M11&gt;N11,1,0)</f>
        <v>0</v>
      </c>
    </row>
    <row r="12" spans="2:36">
      <c r="B12" s="104">
        <v>3</v>
      </c>
      <c r="C12" s="105" t="s">
        <v>211</v>
      </c>
      <c r="D12" s="106">
        <f>SUM(AF12:AJ12)</f>
        <v>1</v>
      </c>
      <c r="E12" s="107">
        <f>AB11</f>
        <v>2</v>
      </c>
      <c r="F12" s="108">
        <f>AA11</f>
        <v>4</v>
      </c>
      <c r="G12" s="109">
        <f>AB12</f>
        <v>0</v>
      </c>
      <c r="H12" s="109">
        <f>AA12</f>
        <v>6</v>
      </c>
      <c r="I12" s="109">
        <f>AA15</f>
        <v>6</v>
      </c>
      <c r="J12" s="109">
        <f>AB15</f>
        <v>0</v>
      </c>
      <c r="K12" s="109"/>
      <c r="L12" s="109"/>
      <c r="M12" s="109"/>
      <c r="N12" s="109"/>
      <c r="O12" s="110">
        <f>E12+G12+I12-F12-H12-J12</f>
        <v>-2</v>
      </c>
      <c r="P12" s="111"/>
      <c r="Q12" s="112">
        <f>Z11+Z12+Y15</f>
        <v>63</v>
      </c>
      <c r="R12" s="108">
        <f>Y11+Y12+Z15</f>
        <v>63</v>
      </c>
      <c r="S12" s="113">
        <f>Q12-R12</f>
        <v>0</v>
      </c>
      <c r="T12" s="114" t="s">
        <v>248</v>
      </c>
      <c r="U12" s="115" t="str">
        <f>C10</f>
        <v>IĞDIR GENÇLİK VE SPOR KULÜBÜ</v>
      </c>
      <c r="V12" s="116" t="str">
        <f>C12</f>
        <v>GÜRPINAR KAYAK VE SPOR KULÜBÜ</v>
      </c>
      <c r="W12" s="117">
        <f t="shared" si="1"/>
        <v>3</v>
      </c>
      <c r="X12" s="118">
        <f t="shared" si="1"/>
        <v>0</v>
      </c>
      <c r="Y12" s="119">
        <v>36</v>
      </c>
      <c r="Z12" s="101">
        <v>7</v>
      </c>
      <c r="AA12" s="101">
        <v>6</v>
      </c>
      <c r="AB12" s="101">
        <v>0</v>
      </c>
      <c r="AC12" s="101">
        <v>3</v>
      </c>
      <c r="AD12" s="101">
        <v>0</v>
      </c>
      <c r="AF12" s="102">
        <f>IF(E12&gt;F12,1,0)</f>
        <v>0</v>
      </c>
      <c r="AG12" s="102">
        <f>IF(G12&gt;H12,1,0)</f>
        <v>0</v>
      </c>
      <c r="AH12" s="102">
        <f>IF(I12&gt;J12,1,0)</f>
        <v>1</v>
      </c>
      <c r="AI12" s="102">
        <f>IF(K12&gt;L12,1,0)</f>
        <v>0</v>
      </c>
      <c r="AJ12" s="102">
        <f>IF(M12&gt;N12,1,0)</f>
        <v>0</v>
      </c>
    </row>
    <row r="13" spans="2:36">
      <c r="B13" s="104">
        <v>4</v>
      </c>
      <c r="C13" s="105" t="s">
        <v>12</v>
      </c>
      <c r="D13" s="106">
        <f>SUM(AF13:AJ13)</f>
        <v>0</v>
      </c>
      <c r="E13" s="107">
        <f>AB10</f>
        <v>0</v>
      </c>
      <c r="F13" s="108">
        <f>AA10</f>
        <v>6</v>
      </c>
      <c r="G13" s="109">
        <f>AB13</f>
        <v>0</v>
      </c>
      <c r="H13" s="109">
        <f>AA13</f>
        <v>6</v>
      </c>
      <c r="I13" s="109">
        <f>AB15</f>
        <v>0</v>
      </c>
      <c r="J13" s="109">
        <f>AA15</f>
        <v>6</v>
      </c>
      <c r="K13" s="109"/>
      <c r="L13" s="109"/>
      <c r="M13" s="109"/>
      <c r="N13" s="109"/>
      <c r="O13" s="110">
        <f>E13+G13+I13-F13-H13-J13</f>
        <v>-18</v>
      </c>
      <c r="P13" s="111"/>
      <c r="Q13" s="112">
        <f>Z10+Z13+Z15</f>
        <v>0</v>
      </c>
      <c r="R13" s="108">
        <f>Y10+Y13+Y15</f>
        <v>108</v>
      </c>
      <c r="S13" s="113">
        <f>Q13-R13</f>
        <v>-108</v>
      </c>
      <c r="T13" s="114" t="s">
        <v>250</v>
      </c>
      <c r="U13" s="115" t="str">
        <f>C11</f>
        <v>ERZURUM TENİS İHTİSAS SPOR KULÜBÜ</v>
      </c>
      <c r="V13" s="116" t="str">
        <f>C13</f>
        <v>SİİRT GENÇLİK VE SPOR KULÜBÜ</v>
      </c>
      <c r="W13" s="117">
        <f t="shared" si="1"/>
        <v>3</v>
      </c>
      <c r="X13" s="118">
        <f t="shared" si="1"/>
        <v>0</v>
      </c>
      <c r="Y13" s="119">
        <v>36</v>
      </c>
      <c r="Z13" s="101">
        <v>0</v>
      </c>
      <c r="AA13" s="101">
        <v>6</v>
      </c>
      <c r="AB13" s="101">
        <v>0</v>
      </c>
      <c r="AC13" s="101">
        <v>3</v>
      </c>
      <c r="AD13" s="101">
        <v>0</v>
      </c>
      <c r="AF13" s="102">
        <f>IF(E13&gt;F13,1,0)</f>
        <v>0</v>
      </c>
      <c r="AG13" s="102">
        <f>IF(G13&gt;H13,1,0)</f>
        <v>0</v>
      </c>
      <c r="AH13" s="102">
        <f>IF(I13&gt;J13,1,0)</f>
        <v>0</v>
      </c>
      <c r="AI13" s="102">
        <f>IF(K13&gt;L13,1,0)</f>
        <v>0</v>
      </c>
      <c r="AJ13" s="102">
        <f>IF(M13&gt;N13,1,0)</f>
        <v>0</v>
      </c>
    </row>
    <row r="14" spans="2:36">
      <c r="B14" s="104"/>
      <c r="C14" s="105"/>
      <c r="D14" s="106"/>
      <c r="E14" s="107"/>
      <c r="F14" s="108"/>
      <c r="G14" s="109"/>
      <c r="H14" s="109"/>
      <c r="I14" s="109"/>
      <c r="J14" s="109"/>
      <c r="K14" s="109"/>
      <c r="L14" s="109"/>
      <c r="M14" s="109"/>
      <c r="N14" s="109"/>
      <c r="O14" s="110"/>
      <c r="P14" s="120"/>
      <c r="Q14" s="112"/>
      <c r="R14" s="108"/>
      <c r="S14" s="113"/>
      <c r="T14" s="114" t="s">
        <v>251</v>
      </c>
      <c r="U14" s="115" t="str">
        <f>C10</f>
        <v>IĞDIR GENÇLİK VE SPOR KULÜBÜ</v>
      </c>
      <c r="V14" s="116" t="str">
        <f>C11</f>
        <v>ERZURUM TENİS İHTİSAS SPOR KULÜBÜ</v>
      </c>
      <c r="W14" s="117">
        <f t="shared" si="1"/>
        <v>3</v>
      </c>
      <c r="X14" s="118">
        <f t="shared" si="1"/>
        <v>0</v>
      </c>
      <c r="Y14" s="119">
        <v>38</v>
      </c>
      <c r="Z14" s="101">
        <v>21</v>
      </c>
      <c r="AA14" s="101">
        <v>6</v>
      </c>
      <c r="AB14" s="101">
        <v>0</v>
      </c>
      <c r="AC14" s="101">
        <v>3</v>
      </c>
      <c r="AD14" s="101">
        <v>0</v>
      </c>
    </row>
    <row r="15" spans="2:36" ht="15.75" thickBot="1">
      <c r="B15" s="121"/>
      <c r="C15" s="122"/>
      <c r="D15" s="123"/>
      <c r="E15" s="124"/>
      <c r="F15" s="125"/>
      <c r="G15" s="126"/>
      <c r="H15" s="126"/>
      <c r="I15" s="126"/>
      <c r="J15" s="126"/>
      <c r="K15" s="126"/>
      <c r="L15" s="126"/>
      <c r="M15" s="126"/>
      <c r="N15" s="126"/>
      <c r="O15" s="127"/>
      <c r="P15" s="128"/>
      <c r="Q15" s="129"/>
      <c r="R15" s="125"/>
      <c r="S15" s="130"/>
      <c r="T15" s="131" t="s">
        <v>252</v>
      </c>
      <c r="U15" s="132" t="str">
        <f>C12</f>
        <v>GÜRPINAR KAYAK VE SPOR KULÜBÜ</v>
      </c>
      <c r="V15" s="133" t="str">
        <f>C13</f>
        <v>SİİRT GENÇLİK VE SPOR KULÜBÜ</v>
      </c>
      <c r="W15" s="134">
        <f t="shared" si="1"/>
        <v>3</v>
      </c>
      <c r="X15" s="135">
        <f t="shared" si="1"/>
        <v>0</v>
      </c>
      <c r="Y15" s="119">
        <v>36</v>
      </c>
      <c r="Z15" s="101">
        <v>0</v>
      </c>
      <c r="AA15" s="101">
        <v>6</v>
      </c>
      <c r="AB15" s="101">
        <v>0</v>
      </c>
      <c r="AC15" s="101">
        <v>3</v>
      </c>
      <c r="AD15" s="101">
        <v>0</v>
      </c>
    </row>
    <row r="16" spans="2:36" ht="15.75" thickBot="1">
      <c r="E16" s="103">
        <f>E13+E12+E11+E10+G13+G12+G11+G10+I13+I12+I11+I10</f>
        <v>36</v>
      </c>
      <c r="H16" s="103">
        <f>F13+F12+F11+F10+H13+H12+H11+H10+J13+J12+J11+J10</f>
        <v>36</v>
      </c>
      <c r="O16" s="103">
        <f>O10+O11+O12+O13</f>
        <v>0</v>
      </c>
      <c r="Q16" s="103">
        <f>Q10+Q11+Q12+Q13</f>
        <v>257</v>
      </c>
      <c r="R16" s="103">
        <f>R10+R11+R12+R13</f>
        <v>257</v>
      </c>
      <c r="S16" s="103">
        <f>S13+S12+S11+S10</f>
        <v>0</v>
      </c>
    </row>
    <row r="17" spans="2:36" ht="197.25" thickTop="1">
      <c r="B17" s="90" t="s">
        <v>202</v>
      </c>
      <c r="C17" s="91" t="s">
        <v>257</v>
      </c>
      <c r="D17" s="92" t="s">
        <v>234</v>
      </c>
      <c r="E17" s="93" t="s">
        <v>235</v>
      </c>
      <c r="F17" s="94" t="s">
        <v>236</v>
      </c>
      <c r="G17" s="93" t="s">
        <v>235</v>
      </c>
      <c r="H17" s="94" t="s">
        <v>236</v>
      </c>
      <c r="I17" s="93" t="s">
        <v>235</v>
      </c>
      <c r="J17" s="94" t="s">
        <v>236</v>
      </c>
      <c r="K17" s="93" t="s">
        <v>235</v>
      </c>
      <c r="L17" s="94" t="s">
        <v>236</v>
      </c>
      <c r="M17" s="93" t="s">
        <v>235</v>
      </c>
      <c r="N17" s="94" t="s">
        <v>236</v>
      </c>
      <c r="O17" s="95" t="s">
        <v>237</v>
      </c>
      <c r="P17" s="96" t="s">
        <v>238</v>
      </c>
      <c r="Q17" s="93" t="s">
        <v>239</v>
      </c>
      <c r="R17" s="94" t="s">
        <v>240</v>
      </c>
      <c r="S17" s="97" t="s">
        <v>241</v>
      </c>
      <c r="T17" s="98" t="s">
        <v>242</v>
      </c>
      <c r="U17" s="240" t="s">
        <v>243</v>
      </c>
      <c r="V17" s="241"/>
      <c r="W17" s="242" t="s">
        <v>228</v>
      </c>
      <c r="X17" s="243"/>
      <c r="Y17" s="99" t="s">
        <v>244</v>
      </c>
      <c r="Z17" s="100" t="s">
        <v>244</v>
      </c>
      <c r="AA17" s="100" t="s">
        <v>245</v>
      </c>
      <c r="AB17" s="100" t="s">
        <v>245</v>
      </c>
    </row>
    <row r="18" spans="2:36" ht="12.75" customHeight="1">
      <c r="B18" s="104">
        <v>1</v>
      </c>
      <c r="C18" s="105" t="s">
        <v>208</v>
      </c>
      <c r="D18" s="106">
        <f>SUM(AF18:AJ18)</f>
        <v>0</v>
      </c>
      <c r="E18" s="107">
        <f>AA18</f>
        <v>0</v>
      </c>
      <c r="F18" s="108">
        <f>AB18</f>
        <v>6</v>
      </c>
      <c r="G18" s="109">
        <f>AA20</f>
        <v>0</v>
      </c>
      <c r="H18" s="109">
        <f>AB20</f>
        <v>6</v>
      </c>
      <c r="I18" s="109">
        <f>AA22</f>
        <v>0</v>
      </c>
      <c r="J18" s="109">
        <f>AB22</f>
        <v>6</v>
      </c>
      <c r="K18" s="109"/>
      <c r="L18" s="109"/>
      <c r="M18" s="109"/>
      <c r="N18" s="109"/>
      <c r="O18" s="110">
        <f>E18+G18+I18-F18-H18-J18</f>
        <v>-18</v>
      </c>
      <c r="P18" s="111"/>
      <c r="Q18" s="112">
        <f>Y18+Y20+Y22</f>
        <v>0</v>
      </c>
      <c r="R18" s="108">
        <f>Z18+Z20+Z22</f>
        <v>108</v>
      </c>
      <c r="S18" s="113">
        <f>Q18-R18</f>
        <v>-108</v>
      </c>
      <c r="T18" s="114" t="s">
        <v>246</v>
      </c>
      <c r="U18" s="115" t="str">
        <f>C18</f>
        <v>MİDYAT BELEDİYE SPOR KULÜBÜ</v>
      </c>
      <c r="V18" s="116" t="str">
        <f>C21</f>
        <v>ELAZIĞ GENÇLİK HİZMETLERİ SPOR KULÜBÜ</v>
      </c>
      <c r="W18" s="117">
        <f t="shared" ref="W18:X23" si="2">AC18</f>
        <v>0</v>
      </c>
      <c r="X18" s="118">
        <f t="shared" si="2"/>
        <v>3</v>
      </c>
      <c r="Y18" s="119">
        <v>0</v>
      </c>
      <c r="Z18" s="101">
        <v>36</v>
      </c>
      <c r="AA18" s="101">
        <v>0</v>
      </c>
      <c r="AB18" s="101">
        <v>6</v>
      </c>
      <c r="AC18" s="101">
        <v>0</v>
      </c>
      <c r="AD18" s="101">
        <v>3</v>
      </c>
      <c r="AF18" s="102">
        <f>IF(E18&gt;F18,1,0)</f>
        <v>0</v>
      </c>
      <c r="AG18" s="102">
        <f>IF(G18&gt;H18,1,0)</f>
        <v>0</v>
      </c>
      <c r="AH18" s="102">
        <f>IF(I18&gt;J18,1,0)</f>
        <v>0</v>
      </c>
      <c r="AI18" s="102">
        <f>IF(K18&gt;L18,1,0)</f>
        <v>0</v>
      </c>
      <c r="AJ18" s="102">
        <f>IF(M18&gt;N18,1,0)</f>
        <v>0</v>
      </c>
    </row>
    <row r="19" spans="2:36">
      <c r="B19" s="104">
        <v>2</v>
      </c>
      <c r="C19" s="105" t="s">
        <v>5</v>
      </c>
      <c r="D19" s="106">
        <f>SUM(AF19:AJ19)</f>
        <v>3</v>
      </c>
      <c r="E19" s="107">
        <f>AA19</f>
        <v>7</v>
      </c>
      <c r="F19" s="108">
        <f>AB19</f>
        <v>0</v>
      </c>
      <c r="G19" s="109">
        <f>AA21</f>
        <v>7</v>
      </c>
      <c r="H19" s="109">
        <f>AB21</f>
        <v>0</v>
      </c>
      <c r="I19" s="109">
        <f>AB22</f>
        <v>6</v>
      </c>
      <c r="J19" s="109">
        <f>AA22</f>
        <v>0</v>
      </c>
      <c r="K19" s="109"/>
      <c r="L19" s="109"/>
      <c r="M19" s="109"/>
      <c r="N19" s="109"/>
      <c r="O19" s="110">
        <f>E19+G19+I19-F19-H19-J19</f>
        <v>20</v>
      </c>
      <c r="P19" s="111"/>
      <c r="Q19" s="112">
        <f>Y19+Y21+Z22</f>
        <v>108</v>
      </c>
      <c r="R19" s="108">
        <f>Z19+Z21+Y22</f>
        <v>11</v>
      </c>
      <c r="S19" s="113">
        <f>Q19-R19</f>
        <v>97</v>
      </c>
      <c r="T19" s="114" t="s">
        <v>247</v>
      </c>
      <c r="U19" s="115" t="str">
        <f>C19</f>
        <v>BATMAN PETROL SPOR KULÜBÜ</v>
      </c>
      <c r="V19" s="116" t="str">
        <f>C20</f>
        <v>TUNCELİ GENÇLİK HİZ. SPOR KULÜBÜ</v>
      </c>
      <c r="W19" s="117">
        <f t="shared" si="2"/>
        <v>3</v>
      </c>
      <c r="X19" s="118">
        <f t="shared" si="2"/>
        <v>0</v>
      </c>
      <c r="Y19" s="119">
        <v>36</v>
      </c>
      <c r="Z19" s="101">
        <v>1</v>
      </c>
      <c r="AA19" s="101">
        <v>7</v>
      </c>
      <c r="AB19" s="101">
        <v>0</v>
      </c>
      <c r="AC19" s="101">
        <v>3</v>
      </c>
      <c r="AD19" s="101">
        <v>0</v>
      </c>
      <c r="AF19" s="102">
        <f>IF(E19&gt;F19,1,0)</f>
        <v>1</v>
      </c>
      <c r="AG19" s="102">
        <f>IF(G19&gt;H19,1,0)</f>
        <v>1</v>
      </c>
      <c r="AH19" s="102">
        <f>IF(I19&gt;J19,1,0)</f>
        <v>1</v>
      </c>
      <c r="AI19" s="102">
        <f>IF(K19&gt;L19,1,0)</f>
        <v>0</v>
      </c>
      <c r="AJ19" s="102">
        <f>IF(M19&gt;N19,1,0)</f>
        <v>0</v>
      </c>
    </row>
    <row r="20" spans="2:36">
      <c r="B20" s="104">
        <v>3</v>
      </c>
      <c r="C20" s="105" t="s">
        <v>210</v>
      </c>
      <c r="D20" s="106">
        <f>SUM(AF20:AJ20)</f>
        <v>1</v>
      </c>
      <c r="E20" s="107">
        <f>AB19</f>
        <v>0</v>
      </c>
      <c r="F20" s="108">
        <f>AA19</f>
        <v>7</v>
      </c>
      <c r="G20" s="109">
        <f>AB20</f>
        <v>6</v>
      </c>
      <c r="H20" s="109">
        <f>AA20</f>
        <v>0</v>
      </c>
      <c r="I20" s="109">
        <f>AA23</f>
        <v>0</v>
      </c>
      <c r="J20" s="109">
        <f>AB23</f>
        <v>6</v>
      </c>
      <c r="K20" s="109"/>
      <c r="L20" s="109"/>
      <c r="M20" s="109"/>
      <c r="N20" s="109"/>
      <c r="O20" s="110">
        <f>E20+G20+I20-F20-H20-J20</f>
        <v>-7</v>
      </c>
      <c r="P20" s="111"/>
      <c r="Q20" s="112">
        <f>Z19+Z20+Y23</f>
        <v>40</v>
      </c>
      <c r="R20" s="108">
        <f>Y19+Y20+Z23</f>
        <v>72</v>
      </c>
      <c r="S20" s="113">
        <f>Q20-R20</f>
        <v>-32</v>
      </c>
      <c r="T20" s="114" t="s">
        <v>248</v>
      </c>
      <c r="U20" s="115" t="str">
        <f>C18</f>
        <v>MİDYAT BELEDİYE SPOR KULÜBÜ</v>
      </c>
      <c r="V20" s="116" t="str">
        <f>C20</f>
        <v>TUNCELİ GENÇLİK HİZ. SPOR KULÜBÜ</v>
      </c>
      <c r="W20" s="117">
        <f t="shared" si="2"/>
        <v>0</v>
      </c>
      <c r="X20" s="118">
        <f t="shared" si="2"/>
        <v>3</v>
      </c>
      <c r="Y20" s="119">
        <v>0</v>
      </c>
      <c r="Z20" s="101">
        <v>36</v>
      </c>
      <c r="AA20" s="101">
        <v>0</v>
      </c>
      <c r="AB20" s="101">
        <v>6</v>
      </c>
      <c r="AC20" s="101">
        <v>0</v>
      </c>
      <c r="AD20" s="101">
        <v>3</v>
      </c>
      <c r="AF20" s="102">
        <f>IF(E20&gt;F20,1,0)</f>
        <v>0</v>
      </c>
      <c r="AG20" s="102">
        <f>IF(G20&gt;H20,1,0)</f>
        <v>1</v>
      </c>
      <c r="AH20" s="102">
        <f>IF(I20&gt;J20,1,0)</f>
        <v>0</v>
      </c>
      <c r="AI20" s="102">
        <f>IF(K20&gt;L20,1,0)</f>
        <v>0</v>
      </c>
      <c r="AJ20" s="102">
        <f>IF(M20&gt;N20,1,0)</f>
        <v>0</v>
      </c>
    </row>
    <row r="21" spans="2:36">
      <c r="B21" s="104">
        <v>4</v>
      </c>
      <c r="C21" s="105" t="s">
        <v>206</v>
      </c>
      <c r="D21" s="106">
        <f>SUM(AF21:AJ21)</f>
        <v>2</v>
      </c>
      <c r="E21" s="107">
        <f>AB18</f>
        <v>6</v>
      </c>
      <c r="F21" s="108">
        <f>AA18</f>
        <v>0</v>
      </c>
      <c r="G21" s="109">
        <f>AB21</f>
        <v>0</v>
      </c>
      <c r="H21" s="109">
        <f>AA21</f>
        <v>7</v>
      </c>
      <c r="I21" s="109">
        <f>AB23</f>
        <v>6</v>
      </c>
      <c r="J21" s="109">
        <f>AA23</f>
        <v>0</v>
      </c>
      <c r="K21" s="109"/>
      <c r="L21" s="109"/>
      <c r="M21" s="109"/>
      <c r="N21" s="109"/>
      <c r="O21" s="110">
        <f>E21+G21+I21-F21-H21-J21</f>
        <v>5</v>
      </c>
      <c r="P21" s="111"/>
      <c r="Q21" s="112">
        <f>Z18+Z21+Z23</f>
        <v>82</v>
      </c>
      <c r="R21" s="108">
        <f>Y18+Y21+Y23</f>
        <v>39</v>
      </c>
      <c r="S21" s="113">
        <f>Q21-R21</f>
        <v>43</v>
      </c>
      <c r="T21" s="114" t="s">
        <v>250</v>
      </c>
      <c r="U21" s="115" t="str">
        <f>C19</f>
        <v>BATMAN PETROL SPOR KULÜBÜ</v>
      </c>
      <c r="V21" s="116" t="str">
        <f>C21</f>
        <v>ELAZIĞ GENÇLİK HİZMETLERİ SPOR KULÜBÜ</v>
      </c>
      <c r="W21" s="117">
        <f t="shared" si="2"/>
        <v>3</v>
      </c>
      <c r="X21" s="118">
        <f t="shared" si="2"/>
        <v>0</v>
      </c>
      <c r="Y21" s="119">
        <v>36</v>
      </c>
      <c r="Z21" s="101">
        <v>10</v>
      </c>
      <c r="AA21" s="101">
        <v>7</v>
      </c>
      <c r="AB21" s="101">
        <v>0</v>
      </c>
      <c r="AC21" s="101">
        <v>3</v>
      </c>
      <c r="AD21" s="101">
        <v>0</v>
      </c>
      <c r="AF21" s="102">
        <f>IF(E21&gt;F21,1,0)</f>
        <v>1</v>
      </c>
      <c r="AG21" s="102">
        <f>IF(G21&gt;H21,1,0)</f>
        <v>0</v>
      </c>
      <c r="AH21" s="102">
        <f>IF(I21&gt;J21,1,0)</f>
        <v>1</v>
      </c>
      <c r="AI21" s="102">
        <f>IF(K21&gt;L21,1,0)</f>
        <v>0</v>
      </c>
      <c r="AJ21" s="102">
        <f>IF(M21&gt;N21,1,0)</f>
        <v>0</v>
      </c>
    </row>
    <row r="22" spans="2:36">
      <c r="B22" s="104"/>
      <c r="C22" s="105"/>
      <c r="D22" s="106"/>
      <c r="E22" s="107"/>
      <c r="F22" s="108"/>
      <c r="G22" s="109"/>
      <c r="H22" s="109"/>
      <c r="I22" s="109"/>
      <c r="J22" s="109"/>
      <c r="K22" s="109"/>
      <c r="L22" s="109"/>
      <c r="M22" s="109"/>
      <c r="N22" s="109"/>
      <c r="O22" s="110"/>
      <c r="P22" s="120"/>
      <c r="Q22" s="112"/>
      <c r="R22" s="108"/>
      <c r="S22" s="113"/>
      <c r="T22" s="114" t="s">
        <v>251</v>
      </c>
      <c r="U22" s="115" t="str">
        <f>C18</f>
        <v>MİDYAT BELEDİYE SPOR KULÜBÜ</v>
      </c>
      <c r="V22" s="116" t="str">
        <f>C19</f>
        <v>BATMAN PETROL SPOR KULÜBÜ</v>
      </c>
      <c r="W22" s="117">
        <f t="shared" si="2"/>
        <v>0</v>
      </c>
      <c r="X22" s="118">
        <f t="shared" si="2"/>
        <v>3</v>
      </c>
      <c r="Y22" s="119">
        <v>0</v>
      </c>
      <c r="Z22" s="101">
        <v>36</v>
      </c>
      <c r="AA22" s="101">
        <v>0</v>
      </c>
      <c r="AB22" s="101">
        <v>6</v>
      </c>
      <c r="AC22" s="101">
        <v>0</v>
      </c>
      <c r="AD22" s="101">
        <v>3</v>
      </c>
    </row>
    <row r="23" spans="2:36" ht="15.75" thickBot="1">
      <c r="B23" s="121"/>
      <c r="C23" s="122"/>
      <c r="D23" s="123"/>
      <c r="E23" s="124"/>
      <c r="F23" s="125"/>
      <c r="G23" s="126"/>
      <c r="H23" s="126"/>
      <c r="I23" s="126"/>
      <c r="J23" s="126"/>
      <c r="K23" s="126"/>
      <c r="L23" s="126"/>
      <c r="M23" s="126"/>
      <c r="N23" s="126"/>
      <c r="O23" s="127"/>
      <c r="P23" s="128"/>
      <c r="Q23" s="129"/>
      <c r="R23" s="125"/>
      <c r="S23" s="130"/>
      <c r="T23" s="131" t="s">
        <v>252</v>
      </c>
      <c r="U23" s="132" t="str">
        <f>C20</f>
        <v>TUNCELİ GENÇLİK HİZ. SPOR KULÜBÜ</v>
      </c>
      <c r="V23" s="133" t="str">
        <f>C21</f>
        <v>ELAZIĞ GENÇLİK HİZMETLERİ SPOR KULÜBÜ</v>
      </c>
      <c r="W23" s="134">
        <f t="shared" si="2"/>
        <v>0</v>
      </c>
      <c r="X23" s="135">
        <f t="shared" si="2"/>
        <v>3</v>
      </c>
      <c r="Y23" s="119">
        <v>3</v>
      </c>
      <c r="Z23" s="101">
        <v>36</v>
      </c>
      <c r="AA23" s="101">
        <v>0</v>
      </c>
      <c r="AB23" s="101">
        <v>6</v>
      </c>
      <c r="AC23" s="101">
        <v>0</v>
      </c>
      <c r="AD23" s="101">
        <v>3</v>
      </c>
    </row>
    <row r="24" spans="2:36">
      <c r="E24" s="103">
        <f>E21+E20+E19+E18+G21+G20+G19+G18+I21+I20+I19+I18</f>
        <v>38</v>
      </c>
      <c r="H24" s="103">
        <f>F21+F20+F19+F18+H21+H20+H19+H18+J21+J20+J19+J18</f>
        <v>38</v>
      </c>
      <c r="O24" s="103">
        <f>O18+O19+O20+O21</f>
        <v>0</v>
      </c>
      <c r="Q24" s="103">
        <f>Q18+Q19+Q20+Q21</f>
        <v>230</v>
      </c>
      <c r="R24" s="103">
        <f>R18+R19+R20+R21</f>
        <v>230</v>
      </c>
      <c r="S24" s="103">
        <f>S21+S20+S19+S18</f>
        <v>0</v>
      </c>
    </row>
    <row r="25" spans="2:36" ht="15.75" thickBot="1"/>
    <row r="26" spans="2:36" ht="197.25" thickTop="1">
      <c r="B26" s="90" t="s">
        <v>202</v>
      </c>
      <c r="C26" s="91" t="s">
        <v>258</v>
      </c>
      <c r="D26" s="92" t="s">
        <v>234</v>
      </c>
      <c r="E26" s="93" t="s">
        <v>235</v>
      </c>
      <c r="F26" s="94" t="s">
        <v>236</v>
      </c>
      <c r="G26" s="93" t="s">
        <v>235</v>
      </c>
      <c r="H26" s="94" t="s">
        <v>236</v>
      </c>
      <c r="I26" s="93" t="s">
        <v>235</v>
      </c>
      <c r="J26" s="94" t="s">
        <v>236</v>
      </c>
      <c r="K26" s="93" t="s">
        <v>235</v>
      </c>
      <c r="L26" s="94" t="s">
        <v>236</v>
      </c>
      <c r="M26" s="93" t="s">
        <v>235</v>
      </c>
      <c r="N26" s="94" t="s">
        <v>236</v>
      </c>
      <c r="O26" s="95" t="s">
        <v>237</v>
      </c>
      <c r="P26" s="96" t="s">
        <v>238</v>
      </c>
      <c r="Q26" s="93" t="s">
        <v>239</v>
      </c>
      <c r="R26" s="94" t="s">
        <v>240</v>
      </c>
      <c r="S26" s="97" t="s">
        <v>241</v>
      </c>
      <c r="T26" s="98" t="s">
        <v>242</v>
      </c>
      <c r="U26" s="240" t="s">
        <v>243</v>
      </c>
      <c r="V26" s="241"/>
      <c r="W26" s="242" t="s">
        <v>228</v>
      </c>
      <c r="X26" s="243"/>
      <c r="Y26" s="99" t="s">
        <v>244</v>
      </c>
      <c r="Z26" s="100" t="s">
        <v>244</v>
      </c>
      <c r="AA26" s="100" t="s">
        <v>245</v>
      </c>
      <c r="AB26" s="100" t="s">
        <v>245</v>
      </c>
    </row>
    <row r="27" spans="2:36" ht="12.75" customHeight="1">
      <c r="B27" s="104">
        <v>1</v>
      </c>
      <c r="C27" s="105" t="s">
        <v>1</v>
      </c>
      <c r="D27" s="106">
        <f>SUM(AF27:AJ27)</f>
        <v>2</v>
      </c>
      <c r="E27" s="107">
        <f>AA27</f>
        <v>6</v>
      </c>
      <c r="F27" s="108">
        <f>AB27</f>
        <v>0</v>
      </c>
      <c r="G27" s="109">
        <f>AA29</f>
        <v>6</v>
      </c>
      <c r="H27" s="109">
        <f>AB29</f>
        <v>0</v>
      </c>
      <c r="I27" s="109">
        <f>AA31</f>
        <v>0</v>
      </c>
      <c r="J27" s="109">
        <f>AB31</f>
        <v>6</v>
      </c>
      <c r="K27" s="109"/>
      <c r="L27" s="109"/>
      <c r="M27" s="109"/>
      <c r="N27" s="109"/>
      <c r="O27" s="110">
        <f>E27+G27+I27-F27-H27-J27</f>
        <v>6</v>
      </c>
      <c r="P27" s="111"/>
      <c r="Q27" s="112">
        <f>Y27+Y29+Y31</f>
        <v>82</v>
      </c>
      <c r="R27" s="108">
        <f>Z27+Z29+Z31</f>
        <v>53</v>
      </c>
      <c r="S27" s="113">
        <f>Q27-R27</f>
        <v>29</v>
      </c>
      <c r="T27" s="114" t="s">
        <v>246</v>
      </c>
      <c r="U27" s="115" t="str">
        <f>C27</f>
        <v>HAKKARİ TENİS SPOR KULÜBÜ</v>
      </c>
      <c r="V27" s="116" t="str">
        <f>C30</f>
        <v>KARS SARIKAMIŞ SPOR LİSESİ</v>
      </c>
      <c r="W27" s="117">
        <f>AC27</f>
        <v>3</v>
      </c>
      <c r="X27" s="118">
        <f>AD27</f>
        <v>0</v>
      </c>
      <c r="Y27" s="119">
        <v>36</v>
      </c>
      <c r="Z27" s="101">
        <v>8</v>
      </c>
      <c r="AA27" s="101">
        <v>6</v>
      </c>
      <c r="AB27" s="101">
        <v>0</v>
      </c>
      <c r="AC27" s="101">
        <v>3</v>
      </c>
      <c r="AD27" s="101">
        <v>0</v>
      </c>
      <c r="AF27" s="102">
        <f>IF(E27&gt;F27,1,0)</f>
        <v>1</v>
      </c>
      <c r="AG27" s="102">
        <f>IF(G27&gt;H27,1,0)</f>
        <v>1</v>
      </c>
      <c r="AH27" s="102">
        <f>IF(I27&gt;J27,1,0)</f>
        <v>0</v>
      </c>
      <c r="AI27" s="102">
        <f>IF(K27&gt;L27,1,0)</f>
        <v>0</v>
      </c>
      <c r="AJ27" s="102">
        <f>IF(M27&gt;N27,1,0)</f>
        <v>0</v>
      </c>
    </row>
    <row r="28" spans="2:36">
      <c r="B28" s="104">
        <v>2</v>
      </c>
      <c r="C28" s="105" t="s">
        <v>7</v>
      </c>
      <c r="D28" s="106">
        <f>SUM(AF28:AJ28)</f>
        <v>3</v>
      </c>
      <c r="E28" s="107">
        <f>AA28</f>
        <v>6</v>
      </c>
      <c r="F28" s="108">
        <f>AB28</f>
        <v>0</v>
      </c>
      <c r="G28" s="109">
        <f>AA30</f>
        <v>6</v>
      </c>
      <c r="H28" s="109">
        <f>AB30</f>
        <v>0</v>
      </c>
      <c r="I28" s="109">
        <f>AB31</f>
        <v>6</v>
      </c>
      <c r="J28" s="109">
        <f>AA31</f>
        <v>0</v>
      </c>
      <c r="K28" s="109"/>
      <c r="L28" s="109"/>
      <c r="M28" s="109"/>
      <c r="N28" s="109"/>
      <c r="O28" s="110">
        <f>E28+G28+I28-F28-H28-J28</f>
        <v>18</v>
      </c>
      <c r="P28" s="111"/>
      <c r="Q28" s="112">
        <f>Y28+Y30+Z31</f>
        <v>109</v>
      </c>
      <c r="R28" s="108">
        <f>Z28+Z30+Y31</f>
        <v>23</v>
      </c>
      <c r="S28" s="113">
        <f>Q28-R28</f>
        <v>86</v>
      </c>
      <c r="T28" s="114" t="s">
        <v>247</v>
      </c>
      <c r="U28" s="115" t="str">
        <f>C28</f>
        <v>AĞRI GENÇLİK SPOR KULÜBÜ</v>
      </c>
      <c r="V28" s="116" t="str">
        <f>C29</f>
        <v>ERZİNCAN TENİS KULÜBÜ</v>
      </c>
      <c r="W28" s="117">
        <f t="shared" ref="W28:X32" si="3">AC28</f>
        <v>3</v>
      </c>
      <c r="X28" s="118">
        <f t="shared" si="3"/>
        <v>0</v>
      </c>
      <c r="Y28" s="119">
        <v>37</v>
      </c>
      <c r="Z28" s="101">
        <v>7</v>
      </c>
      <c r="AA28" s="101">
        <v>6</v>
      </c>
      <c r="AB28" s="101">
        <v>0</v>
      </c>
      <c r="AC28" s="101">
        <v>3</v>
      </c>
      <c r="AD28" s="101">
        <v>0</v>
      </c>
      <c r="AF28" s="102">
        <f>IF(E28&gt;F28,1,0)</f>
        <v>1</v>
      </c>
      <c r="AG28" s="102">
        <f>IF(G28&gt;H28,1,0)</f>
        <v>1</v>
      </c>
      <c r="AH28" s="102">
        <f>IF(I28&gt;J28,1,0)</f>
        <v>1</v>
      </c>
      <c r="AI28" s="102">
        <f>IF(K28&gt;L28,1,0)</f>
        <v>0</v>
      </c>
      <c r="AJ28" s="102">
        <f>IF(M28&gt;N28,1,0)</f>
        <v>0</v>
      </c>
    </row>
    <row r="29" spans="2:36">
      <c r="B29" s="104">
        <v>3</v>
      </c>
      <c r="C29" s="105" t="s">
        <v>18</v>
      </c>
      <c r="D29" s="106">
        <f>SUM(AF29:AJ29)</f>
        <v>0</v>
      </c>
      <c r="E29" s="107">
        <f>AB28</f>
        <v>0</v>
      </c>
      <c r="F29" s="108">
        <f>AA28</f>
        <v>6</v>
      </c>
      <c r="G29" s="109">
        <f>AB29</f>
        <v>0</v>
      </c>
      <c r="H29" s="109">
        <f>AA29</f>
        <v>6</v>
      </c>
      <c r="I29" s="109">
        <f>AA32</f>
        <v>2</v>
      </c>
      <c r="J29" s="109">
        <f>AB32</f>
        <v>5</v>
      </c>
      <c r="K29" s="109"/>
      <c r="L29" s="109"/>
      <c r="M29" s="109"/>
      <c r="N29" s="109"/>
      <c r="O29" s="110">
        <f>E29+G29+I29-F29-H29-J29</f>
        <v>-15</v>
      </c>
      <c r="P29" s="111"/>
      <c r="Q29" s="112">
        <f>Z28+Z29+Y32</f>
        <v>37</v>
      </c>
      <c r="R29" s="108">
        <f>Y28+Y29+Z32</f>
        <v>107</v>
      </c>
      <c r="S29" s="113">
        <f>Q29-R29</f>
        <v>-70</v>
      </c>
      <c r="T29" s="114" t="s">
        <v>248</v>
      </c>
      <c r="U29" s="115" t="str">
        <f>C27</f>
        <v>HAKKARİ TENİS SPOR KULÜBÜ</v>
      </c>
      <c r="V29" s="116" t="str">
        <f>C29</f>
        <v>ERZİNCAN TENİS KULÜBÜ</v>
      </c>
      <c r="W29" s="117">
        <f t="shared" si="3"/>
        <v>3</v>
      </c>
      <c r="X29" s="118">
        <f t="shared" si="3"/>
        <v>0</v>
      </c>
      <c r="Y29" s="119">
        <v>36</v>
      </c>
      <c r="Z29" s="101">
        <v>9</v>
      </c>
      <c r="AA29" s="101">
        <v>6</v>
      </c>
      <c r="AB29" s="101">
        <v>0</v>
      </c>
      <c r="AC29" s="101">
        <v>3</v>
      </c>
      <c r="AD29" s="101">
        <v>0</v>
      </c>
      <c r="AF29" s="102">
        <f>IF(E29&gt;F29,1,0)</f>
        <v>0</v>
      </c>
      <c r="AG29" s="102">
        <f>IF(G29&gt;H29,1,0)</f>
        <v>0</v>
      </c>
      <c r="AH29" s="102">
        <f>IF(I29&gt;J29,1,0)</f>
        <v>0</v>
      </c>
      <c r="AI29" s="102">
        <f>IF(K29&gt;L29,1,0)</f>
        <v>0</v>
      </c>
      <c r="AJ29" s="102">
        <f>IF(M29&gt;N29,1,0)</f>
        <v>0</v>
      </c>
    </row>
    <row r="30" spans="2:36">
      <c r="B30" s="104">
        <v>4</v>
      </c>
      <c r="C30" s="105" t="s">
        <v>209</v>
      </c>
      <c r="D30" s="106">
        <f>SUM(AF30:AJ30)</f>
        <v>1</v>
      </c>
      <c r="E30" s="107">
        <f>AB27</f>
        <v>0</v>
      </c>
      <c r="F30" s="108">
        <f>AA27</f>
        <v>6</v>
      </c>
      <c r="G30" s="109">
        <f>AB30</f>
        <v>0</v>
      </c>
      <c r="H30" s="109">
        <f>AA30</f>
        <v>6</v>
      </c>
      <c r="I30" s="109">
        <f>AB32</f>
        <v>5</v>
      </c>
      <c r="J30" s="109">
        <f>AA32</f>
        <v>2</v>
      </c>
      <c r="K30" s="109"/>
      <c r="L30" s="109"/>
      <c r="M30" s="109"/>
      <c r="N30" s="109"/>
      <c r="O30" s="110">
        <f>E30+G30+I30-F30-H30-J30</f>
        <v>-9</v>
      </c>
      <c r="P30" s="111"/>
      <c r="Q30" s="112">
        <f>Z27+Z30+Z32</f>
        <v>48</v>
      </c>
      <c r="R30" s="108">
        <f>Y27+Y30+Y32</f>
        <v>93</v>
      </c>
      <c r="S30" s="113">
        <f>Q30-R30</f>
        <v>-45</v>
      </c>
      <c r="T30" s="114" t="s">
        <v>250</v>
      </c>
      <c r="U30" s="115" t="str">
        <f>C28</f>
        <v>AĞRI GENÇLİK SPOR KULÜBÜ</v>
      </c>
      <c r="V30" s="116" t="str">
        <f>C30</f>
        <v>KARS SARIKAMIŞ SPOR LİSESİ</v>
      </c>
      <c r="W30" s="117">
        <f t="shared" si="3"/>
        <v>3</v>
      </c>
      <c r="X30" s="118">
        <f t="shared" si="3"/>
        <v>0</v>
      </c>
      <c r="Y30" s="119">
        <v>36</v>
      </c>
      <c r="Z30" s="101">
        <v>6</v>
      </c>
      <c r="AA30" s="101">
        <v>6</v>
      </c>
      <c r="AB30" s="101">
        <v>0</v>
      </c>
      <c r="AC30" s="101">
        <v>3</v>
      </c>
      <c r="AD30" s="101">
        <v>0</v>
      </c>
      <c r="AF30" s="102">
        <f>IF(E30&gt;F30,1,0)</f>
        <v>0</v>
      </c>
      <c r="AG30" s="102">
        <f>IF(G30&gt;H30,1,0)</f>
        <v>0</v>
      </c>
      <c r="AH30" s="102">
        <f>IF(I30&gt;J30,1,0)</f>
        <v>1</v>
      </c>
      <c r="AI30" s="102">
        <f>IF(K30&gt;L30,1,0)</f>
        <v>0</v>
      </c>
      <c r="AJ30" s="102">
        <f>IF(M30&gt;N30,1,0)</f>
        <v>0</v>
      </c>
    </row>
    <row r="31" spans="2:36">
      <c r="B31" s="104"/>
      <c r="C31" s="105"/>
      <c r="D31" s="106"/>
      <c r="E31" s="107"/>
      <c r="F31" s="108"/>
      <c r="G31" s="109"/>
      <c r="H31" s="109"/>
      <c r="I31" s="109"/>
      <c r="J31" s="109"/>
      <c r="K31" s="109"/>
      <c r="L31" s="109"/>
      <c r="M31" s="109"/>
      <c r="N31" s="109"/>
      <c r="O31" s="110"/>
      <c r="P31" s="120"/>
      <c r="Q31" s="112"/>
      <c r="R31" s="108"/>
      <c r="S31" s="113"/>
      <c r="T31" s="114" t="s">
        <v>251</v>
      </c>
      <c r="U31" s="115" t="str">
        <f>C27</f>
        <v>HAKKARİ TENİS SPOR KULÜBÜ</v>
      </c>
      <c r="V31" s="116" t="str">
        <f>C28</f>
        <v>AĞRI GENÇLİK SPOR KULÜBÜ</v>
      </c>
      <c r="W31" s="117">
        <f t="shared" si="3"/>
        <v>0</v>
      </c>
      <c r="X31" s="118">
        <f t="shared" si="3"/>
        <v>3</v>
      </c>
      <c r="Y31" s="119">
        <v>10</v>
      </c>
      <c r="Z31" s="101">
        <v>36</v>
      </c>
      <c r="AA31" s="101">
        <v>0</v>
      </c>
      <c r="AB31" s="101">
        <v>6</v>
      </c>
      <c r="AC31" s="101">
        <v>0</v>
      </c>
      <c r="AD31" s="101">
        <v>3</v>
      </c>
    </row>
    <row r="32" spans="2:36" ht="15.75" thickBot="1">
      <c r="B32" s="121"/>
      <c r="C32" s="122"/>
      <c r="D32" s="123"/>
      <c r="E32" s="124"/>
      <c r="F32" s="125"/>
      <c r="G32" s="126"/>
      <c r="H32" s="126"/>
      <c r="I32" s="126"/>
      <c r="J32" s="126"/>
      <c r="K32" s="126"/>
      <c r="L32" s="126"/>
      <c r="M32" s="126"/>
      <c r="N32" s="126"/>
      <c r="O32" s="127"/>
      <c r="P32" s="128"/>
      <c r="Q32" s="129"/>
      <c r="R32" s="125"/>
      <c r="S32" s="130"/>
      <c r="T32" s="131" t="s">
        <v>252</v>
      </c>
      <c r="U32" s="132" t="str">
        <f>C29</f>
        <v>ERZİNCAN TENİS KULÜBÜ</v>
      </c>
      <c r="V32" s="133" t="str">
        <f>C30</f>
        <v>KARS SARIKAMIŞ SPOR LİSESİ</v>
      </c>
      <c r="W32" s="134">
        <f t="shared" si="3"/>
        <v>1</v>
      </c>
      <c r="X32" s="135">
        <f t="shared" si="3"/>
        <v>2</v>
      </c>
      <c r="Y32" s="119">
        <v>21</v>
      </c>
      <c r="Z32" s="101">
        <v>34</v>
      </c>
      <c r="AA32" s="101">
        <v>2</v>
      </c>
      <c r="AB32" s="101">
        <v>5</v>
      </c>
      <c r="AC32" s="101">
        <v>1</v>
      </c>
      <c r="AD32" s="101">
        <v>2</v>
      </c>
    </row>
    <row r="33" spans="2:36" ht="15.75" thickBot="1">
      <c r="E33" s="103">
        <f>E30+E29+E28+E27+G30+G29+G28+G27+I30+I29+I28+I27</f>
        <v>37</v>
      </c>
      <c r="H33" s="103">
        <f>F30+F29+F28+F27+H30+H29+H28+H27+J30+J29+J28+J27</f>
        <v>37</v>
      </c>
      <c r="O33" s="103">
        <f>O27+O28+O29+O30</f>
        <v>0</v>
      </c>
      <c r="Q33" s="103">
        <f>Q27+Q28+Q29+Q30</f>
        <v>276</v>
      </c>
      <c r="R33" s="103">
        <f>R27+R28+R29+R30</f>
        <v>276</v>
      </c>
      <c r="S33" s="103">
        <f>S30+S29+S28+S27</f>
        <v>0</v>
      </c>
    </row>
    <row r="34" spans="2:36" ht="197.25" thickTop="1">
      <c r="B34" s="90" t="s">
        <v>202</v>
      </c>
      <c r="C34" s="91" t="s">
        <v>259</v>
      </c>
      <c r="D34" s="92" t="s">
        <v>234</v>
      </c>
      <c r="E34" s="93" t="s">
        <v>235</v>
      </c>
      <c r="F34" s="94" t="s">
        <v>236</v>
      </c>
      <c r="G34" s="93" t="s">
        <v>235</v>
      </c>
      <c r="H34" s="94" t="s">
        <v>236</v>
      </c>
      <c r="I34" s="93" t="s">
        <v>235</v>
      </c>
      <c r="J34" s="94" t="s">
        <v>236</v>
      </c>
      <c r="K34" s="93" t="s">
        <v>235</v>
      </c>
      <c r="L34" s="94" t="s">
        <v>236</v>
      </c>
      <c r="M34" s="93" t="s">
        <v>235</v>
      </c>
      <c r="N34" s="94" t="s">
        <v>236</v>
      </c>
      <c r="O34" s="95" t="s">
        <v>237</v>
      </c>
      <c r="P34" s="96" t="s">
        <v>238</v>
      </c>
      <c r="Q34" s="93" t="s">
        <v>239</v>
      </c>
      <c r="R34" s="94" t="s">
        <v>240</v>
      </c>
      <c r="S34" s="97" t="s">
        <v>241</v>
      </c>
      <c r="T34" s="98" t="s">
        <v>242</v>
      </c>
      <c r="U34" s="240" t="s">
        <v>243</v>
      </c>
      <c r="V34" s="241"/>
      <c r="W34" s="242" t="s">
        <v>228</v>
      </c>
      <c r="X34" s="243"/>
      <c r="Y34" s="99" t="s">
        <v>244</v>
      </c>
      <c r="Z34" s="100" t="s">
        <v>244</v>
      </c>
      <c r="AA34" s="100" t="s">
        <v>245</v>
      </c>
      <c r="AB34" s="100" t="s">
        <v>245</v>
      </c>
    </row>
    <row r="35" spans="2:36" ht="12.75" customHeight="1">
      <c r="B35" s="104">
        <v>1</v>
      </c>
      <c r="C35" s="105" t="s">
        <v>7</v>
      </c>
      <c r="D35" s="106">
        <f>SUM(AF35:AJ35)</f>
        <v>1</v>
      </c>
      <c r="E35" s="107">
        <f>AA35</f>
        <v>0</v>
      </c>
      <c r="F35" s="108">
        <f>AB35</f>
        <v>0</v>
      </c>
      <c r="G35" s="109">
        <f>AA37</f>
        <v>0</v>
      </c>
      <c r="H35" s="109">
        <f>AB37</f>
        <v>0</v>
      </c>
      <c r="I35" s="109">
        <f>AA39</f>
        <v>6</v>
      </c>
      <c r="J35" s="109">
        <f>AB39</f>
        <v>1</v>
      </c>
      <c r="K35" s="109"/>
      <c r="L35" s="109"/>
      <c r="M35" s="109"/>
      <c r="N35" s="109"/>
      <c r="O35" s="110">
        <f>E35+G35+I35-F35-H35-J35</f>
        <v>5</v>
      </c>
      <c r="P35" s="111"/>
      <c r="Q35" s="112">
        <f>Y35+Y37+Y39</f>
        <v>44</v>
      </c>
      <c r="R35" s="108">
        <f>Z35+Z37+Z39</f>
        <v>14</v>
      </c>
      <c r="S35" s="113">
        <f>Q35-R35</f>
        <v>30</v>
      </c>
      <c r="T35" s="114" t="s">
        <v>246</v>
      </c>
      <c r="U35" s="115" t="str">
        <f>C35</f>
        <v>AĞRI GENÇLİK SPOR KULÜBÜ</v>
      </c>
      <c r="V35" s="116" t="str">
        <f>C38</f>
        <v>BYE</v>
      </c>
      <c r="W35" s="117">
        <f t="shared" ref="W35:X40" si="4">AC35</f>
        <v>0</v>
      </c>
      <c r="X35" s="118">
        <f t="shared" si="4"/>
        <v>0</v>
      </c>
      <c r="Y35" s="119"/>
      <c r="AF35" s="102">
        <f>IF(E35&gt;F35,1,0)</f>
        <v>0</v>
      </c>
      <c r="AG35" s="102">
        <f>IF(G35&gt;H35,1,0)</f>
        <v>0</v>
      </c>
      <c r="AH35" s="102">
        <f>IF(I35&gt;J35,1,0)</f>
        <v>1</v>
      </c>
      <c r="AI35" s="102">
        <f>IF(K35&gt;L35,1,0)</f>
        <v>0</v>
      </c>
      <c r="AJ35" s="102">
        <f>IF(M35&gt;N35,1,0)</f>
        <v>0</v>
      </c>
    </row>
    <row r="36" spans="2:36">
      <c r="B36" s="104">
        <v>2</v>
      </c>
      <c r="C36" s="105" t="s">
        <v>5</v>
      </c>
      <c r="D36" s="106">
        <f>SUM(AF36:AJ36)</f>
        <v>0</v>
      </c>
      <c r="E36" s="107">
        <f>AA36</f>
        <v>0</v>
      </c>
      <c r="F36" s="108">
        <f>AB36</f>
        <v>6</v>
      </c>
      <c r="G36" s="109">
        <f>AA38</f>
        <v>0</v>
      </c>
      <c r="H36" s="109">
        <f>AB38</f>
        <v>0</v>
      </c>
      <c r="I36" s="109">
        <f>AB39</f>
        <v>1</v>
      </c>
      <c r="J36" s="109">
        <f>AA39</f>
        <v>6</v>
      </c>
      <c r="K36" s="109"/>
      <c r="L36" s="109"/>
      <c r="M36" s="109"/>
      <c r="N36" s="109"/>
      <c r="O36" s="110">
        <f>E36+G36+I36-F36-H36-J36</f>
        <v>-11</v>
      </c>
      <c r="P36" s="111"/>
      <c r="Q36" s="112">
        <f>Y36+Y38+Z39</f>
        <v>24</v>
      </c>
      <c r="R36" s="108">
        <f>Z36+Z38+Y39</f>
        <v>80</v>
      </c>
      <c r="S36" s="113">
        <f>Q36-R36</f>
        <v>-56</v>
      </c>
      <c r="T36" s="114" t="s">
        <v>247</v>
      </c>
      <c r="U36" s="115" t="str">
        <f>C36</f>
        <v>BATMAN PETROL SPOR KULÜBÜ</v>
      </c>
      <c r="V36" s="116" t="str">
        <f>C37</f>
        <v>IĞDIR GENÇLİK VE SPOR KULÜBÜ</v>
      </c>
      <c r="W36" s="117">
        <f t="shared" si="4"/>
        <v>0</v>
      </c>
      <c r="X36" s="118">
        <f t="shared" si="4"/>
        <v>3</v>
      </c>
      <c r="Y36" s="119">
        <v>10</v>
      </c>
      <c r="Z36" s="101">
        <v>36</v>
      </c>
      <c r="AA36" s="101">
        <v>0</v>
      </c>
      <c r="AB36" s="101">
        <v>6</v>
      </c>
      <c r="AC36" s="101">
        <v>0</v>
      </c>
      <c r="AD36" s="101">
        <v>3</v>
      </c>
      <c r="AF36" s="102">
        <f>IF(E36&gt;F36,1,0)</f>
        <v>0</v>
      </c>
      <c r="AG36" s="102">
        <f>IF(G36&gt;H36,1,0)</f>
        <v>0</v>
      </c>
      <c r="AH36" s="102">
        <f>IF(I36&gt;J36,1,0)</f>
        <v>0</v>
      </c>
      <c r="AI36" s="102">
        <f>IF(K36&gt;L36,1,0)</f>
        <v>0</v>
      </c>
      <c r="AJ36" s="102">
        <f>IF(M36&gt;N36,1,0)</f>
        <v>0</v>
      </c>
    </row>
    <row r="37" spans="2:36">
      <c r="B37" s="104">
        <v>3</v>
      </c>
      <c r="C37" s="105" t="s">
        <v>207</v>
      </c>
      <c r="D37" s="106">
        <f>SUM(AF37:AJ37)</f>
        <v>1</v>
      </c>
      <c r="E37" s="107">
        <f>AB36</f>
        <v>6</v>
      </c>
      <c r="F37" s="108">
        <f>AA36</f>
        <v>0</v>
      </c>
      <c r="G37" s="109">
        <f>AB37</f>
        <v>0</v>
      </c>
      <c r="H37" s="109">
        <f>AA37</f>
        <v>0</v>
      </c>
      <c r="I37" s="109">
        <f>AA40</f>
        <v>0</v>
      </c>
      <c r="J37" s="109">
        <f>AB40</f>
        <v>0</v>
      </c>
      <c r="K37" s="109"/>
      <c r="L37" s="109"/>
      <c r="M37" s="109"/>
      <c r="N37" s="109"/>
      <c r="O37" s="110">
        <f>E37+G37+I37-F37-H37-J37</f>
        <v>6</v>
      </c>
      <c r="P37" s="111"/>
      <c r="Q37" s="112">
        <f>Z36+Z37+Y40</f>
        <v>36</v>
      </c>
      <c r="R37" s="108">
        <f>Y36+Y37+Z40</f>
        <v>10</v>
      </c>
      <c r="S37" s="113">
        <f>Q37-R37</f>
        <v>26</v>
      </c>
      <c r="T37" s="114" t="s">
        <v>248</v>
      </c>
      <c r="U37" s="115" t="str">
        <f>C35</f>
        <v>AĞRI GENÇLİK SPOR KULÜBÜ</v>
      </c>
      <c r="V37" s="116" t="str">
        <f>C37</f>
        <v>IĞDIR GENÇLİK VE SPOR KULÜBÜ</v>
      </c>
      <c r="W37" s="117">
        <f t="shared" si="4"/>
        <v>0</v>
      </c>
      <c r="X37" s="118">
        <f t="shared" si="4"/>
        <v>0</v>
      </c>
      <c r="Y37" s="119"/>
      <c r="AF37" s="102">
        <f>IF(E37&gt;F37,1,0)</f>
        <v>1</v>
      </c>
      <c r="AG37" s="102">
        <f>IF(G37&gt;H37,1,0)</f>
        <v>0</v>
      </c>
      <c r="AH37" s="102">
        <f>IF(I37&gt;J37,1,0)</f>
        <v>0</v>
      </c>
      <c r="AI37" s="102">
        <f>IF(K37&gt;L37,1,0)</f>
        <v>0</v>
      </c>
      <c r="AJ37" s="102">
        <f>IF(M37&gt;N37,1,0)</f>
        <v>0</v>
      </c>
    </row>
    <row r="38" spans="2:36">
      <c r="B38" s="104">
        <v>4</v>
      </c>
      <c r="C38" s="105" t="s">
        <v>249</v>
      </c>
      <c r="D38" s="106">
        <f>SUM(AF38:AJ38)</f>
        <v>0</v>
      </c>
      <c r="E38" s="107">
        <f>AB35</f>
        <v>0</v>
      </c>
      <c r="F38" s="108">
        <f>AA35</f>
        <v>0</v>
      </c>
      <c r="G38" s="109">
        <f>AB38</f>
        <v>0</v>
      </c>
      <c r="H38" s="109">
        <f>AA38</f>
        <v>0</v>
      </c>
      <c r="I38" s="109">
        <f>AB40</f>
        <v>0</v>
      </c>
      <c r="J38" s="109">
        <f>AA40</f>
        <v>0</v>
      </c>
      <c r="K38" s="109"/>
      <c r="L38" s="109"/>
      <c r="M38" s="109"/>
      <c r="N38" s="109"/>
      <c r="O38" s="110">
        <f>E38+G38+I38-F38-H38-J38</f>
        <v>0</v>
      </c>
      <c r="P38" s="111"/>
      <c r="Q38" s="112">
        <f>Z35+Z38+Z40</f>
        <v>0</v>
      </c>
      <c r="R38" s="108">
        <f>Y35+Y38+Y40</f>
        <v>0</v>
      </c>
      <c r="S38" s="113">
        <f>Q38-R38</f>
        <v>0</v>
      </c>
      <c r="T38" s="114" t="s">
        <v>250</v>
      </c>
      <c r="U38" s="115" t="str">
        <f>C36</f>
        <v>BATMAN PETROL SPOR KULÜBÜ</v>
      </c>
      <c r="V38" s="116" t="str">
        <f>C38</f>
        <v>BYE</v>
      </c>
      <c r="W38" s="117">
        <f t="shared" si="4"/>
        <v>0</v>
      </c>
      <c r="X38" s="118">
        <f t="shared" si="4"/>
        <v>0</v>
      </c>
      <c r="Y38" s="119"/>
      <c r="AF38" s="102">
        <f>IF(E38&gt;F38,1,0)</f>
        <v>0</v>
      </c>
      <c r="AG38" s="102">
        <f>IF(G38&gt;H38,1,0)</f>
        <v>0</v>
      </c>
      <c r="AH38" s="102">
        <f>IF(I38&gt;J38,1,0)</f>
        <v>0</v>
      </c>
      <c r="AI38" s="102">
        <f>IF(K38&gt;L38,1,0)</f>
        <v>0</v>
      </c>
      <c r="AJ38" s="102">
        <f>IF(M38&gt;N38,1,0)</f>
        <v>0</v>
      </c>
    </row>
    <row r="39" spans="2:36">
      <c r="B39" s="104"/>
      <c r="C39" s="105"/>
      <c r="D39" s="106"/>
      <c r="E39" s="107"/>
      <c r="F39" s="108"/>
      <c r="G39" s="109"/>
      <c r="H39" s="109"/>
      <c r="I39" s="109"/>
      <c r="J39" s="109"/>
      <c r="K39" s="109"/>
      <c r="L39" s="109"/>
      <c r="M39" s="109"/>
      <c r="N39" s="109"/>
      <c r="O39" s="110"/>
      <c r="P39" s="120"/>
      <c r="Q39" s="112"/>
      <c r="R39" s="108"/>
      <c r="S39" s="113"/>
      <c r="T39" s="114" t="s">
        <v>251</v>
      </c>
      <c r="U39" s="115" t="str">
        <f>C35</f>
        <v>AĞRI GENÇLİK SPOR KULÜBÜ</v>
      </c>
      <c r="V39" s="116" t="str">
        <f>C36</f>
        <v>BATMAN PETROL SPOR KULÜBÜ</v>
      </c>
      <c r="W39" s="117">
        <f t="shared" si="4"/>
        <v>3</v>
      </c>
      <c r="X39" s="118">
        <f t="shared" si="4"/>
        <v>0</v>
      </c>
      <c r="Y39" s="119">
        <v>44</v>
      </c>
      <c r="Z39" s="101">
        <v>14</v>
      </c>
      <c r="AA39" s="101">
        <v>6</v>
      </c>
      <c r="AB39" s="101">
        <v>1</v>
      </c>
      <c r="AC39" s="101">
        <v>3</v>
      </c>
      <c r="AD39" s="101">
        <v>0</v>
      </c>
    </row>
    <row r="40" spans="2:36" ht="15.75" thickBot="1">
      <c r="B40" s="121"/>
      <c r="C40" s="122"/>
      <c r="D40" s="123"/>
      <c r="E40" s="124"/>
      <c r="F40" s="125"/>
      <c r="G40" s="126"/>
      <c r="H40" s="126"/>
      <c r="I40" s="126"/>
      <c r="J40" s="126"/>
      <c r="K40" s="126"/>
      <c r="L40" s="126"/>
      <c r="M40" s="126"/>
      <c r="N40" s="126"/>
      <c r="O40" s="127"/>
      <c r="P40" s="128"/>
      <c r="Q40" s="129"/>
      <c r="R40" s="125"/>
      <c r="S40" s="130"/>
      <c r="T40" s="131" t="s">
        <v>252</v>
      </c>
      <c r="U40" s="132" t="str">
        <f>C37</f>
        <v>IĞDIR GENÇLİK VE SPOR KULÜBÜ</v>
      </c>
      <c r="V40" s="133" t="str">
        <f>C38</f>
        <v>BYE</v>
      </c>
      <c r="W40" s="134">
        <f t="shared" si="4"/>
        <v>0</v>
      </c>
      <c r="X40" s="135">
        <f t="shared" si="4"/>
        <v>0</v>
      </c>
      <c r="Y40" s="119"/>
    </row>
    <row r="41" spans="2:36" ht="15.75" thickBot="1">
      <c r="E41" s="103">
        <f>E38+E37+E36+E35+G38+G37+G36+G35+I38+I37+I36+I35</f>
        <v>13</v>
      </c>
      <c r="H41" s="103">
        <f>F38+F37+F36+F35+H38+H37+H36+H35+J38+J37+J36+J35</f>
        <v>13</v>
      </c>
      <c r="O41" s="103">
        <f>O35+O36+O37+O38</f>
        <v>0</v>
      </c>
      <c r="Q41" s="103">
        <f>Q35+Q36+Q37+Q38</f>
        <v>104</v>
      </c>
      <c r="R41" s="103">
        <f>R35+R36+R37+R38</f>
        <v>104</v>
      </c>
      <c r="S41" s="103">
        <f>S38+S37+S36+S35</f>
        <v>0</v>
      </c>
    </row>
    <row r="42" spans="2:36" ht="75.75" thickTop="1" thickBot="1">
      <c r="B42" s="90" t="s">
        <v>212</v>
      </c>
      <c r="C42" s="91" t="s">
        <v>253</v>
      </c>
      <c r="D42" s="92" t="s">
        <v>234</v>
      </c>
      <c r="E42" s="93" t="s">
        <v>235</v>
      </c>
      <c r="F42" s="94" t="s">
        <v>236</v>
      </c>
      <c r="G42" s="93" t="s">
        <v>235</v>
      </c>
      <c r="H42" s="94" t="s">
        <v>236</v>
      </c>
      <c r="I42" s="93" t="s">
        <v>235</v>
      </c>
      <c r="J42" s="94" t="s">
        <v>236</v>
      </c>
      <c r="K42" s="93" t="s">
        <v>235</v>
      </c>
      <c r="L42" s="94" t="s">
        <v>236</v>
      </c>
      <c r="M42" s="93" t="s">
        <v>235</v>
      </c>
      <c r="N42" s="94" t="s">
        <v>236</v>
      </c>
      <c r="O42" s="95" t="s">
        <v>237</v>
      </c>
      <c r="P42" s="96" t="s">
        <v>238</v>
      </c>
      <c r="Q42" s="93" t="s">
        <v>239</v>
      </c>
      <c r="R42" s="94" t="s">
        <v>240</v>
      </c>
      <c r="S42" s="97" t="s">
        <v>241</v>
      </c>
      <c r="T42" s="98" t="s">
        <v>242</v>
      </c>
      <c r="U42" s="240" t="s">
        <v>243</v>
      </c>
      <c r="V42" s="241"/>
      <c r="W42" s="242" t="s">
        <v>228</v>
      </c>
      <c r="X42" s="243"/>
      <c r="Y42" s="99" t="s">
        <v>244</v>
      </c>
      <c r="Z42" s="100" t="s">
        <v>244</v>
      </c>
      <c r="AA42" s="100" t="s">
        <v>245</v>
      </c>
      <c r="AB42" s="100" t="s">
        <v>245</v>
      </c>
    </row>
    <row r="43" spans="2:36" ht="12.75" customHeight="1">
      <c r="B43" s="104">
        <v>1</v>
      </c>
      <c r="C43" s="138" t="s">
        <v>213</v>
      </c>
      <c r="D43" s="106">
        <f>SUM(AF43:AJ43)</f>
        <v>2</v>
      </c>
      <c r="E43" s="107">
        <f>AA43</f>
        <v>0</v>
      </c>
      <c r="F43" s="108">
        <f>AB43</f>
        <v>0</v>
      </c>
      <c r="G43" s="109">
        <f>AA45</f>
        <v>6</v>
      </c>
      <c r="H43" s="109">
        <f>AB45</f>
        <v>0</v>
      </c>
      <c r="I43" s="109">
        <f>AA47</f>
        <v>4</v>
      </c>
      <c r="J43" s="109">
        <f>AB47</f>
        <v>2</v>
      </c>
      <c r="K43" s="109"/>
      <c r="L43" s="109"/>
      <c r="M43" s="109"/>
      <c r="N43" s="109"/>
      <c r="O43" s="110">
        <f>E43+G43+I43-F43-H43-J43</f>
        <v>8</v>
      </c>
      <c r="P43" s="111"/>
      <c r="Q43" s="112">
        <f>Y43+Y45+Y47</f>
        <v>61</v>
      </c>
      <c r="R43" s="108">
        <f>Z43+Z45+Z47</f>
        <v>25</v>
      </c>
      <c r="S43" s="113">
        <f>Q43-R43</f>
        <v>36</v>
      </c>
      <c r="T43" s="114" t="s">
        <v>246</v>
      </c>
      <c r="U43" s="115" t="str">
        <f>C43</f>
        <v>TOPSPİN TENİS GENÇLİK VE SPOR KULÜBÜ</v>
      </c>
      <c r="V43" s="116" t="str">
        <f>C46</f>
        <v>BYE</v>
      </c>
      <c r="W43" s="117">
        <f>AC43</f>
        <v>0</v>
      </c>
      <c r="X43" s="118">
        <f>AD43</f>
        <v>0</v>
      </c>
      <c r="Y43" s="119"/>
      <c r="AF43" s="102">
        <f>IF(E43&gt;F43,1,0)</f>
        <v>0</v>
      </c>
      <c r="AG43" s="102">
        <f>IF(G43&gt;H43,1,0)</f>
        <v>1</v>
      </c>
      <c r="AH43" s="102">
        <f>IF(I43&gt;J43,1,0)</f>
        <v>1</v>
      </c>
      <c r="AI43" s="102">
        <f>IF(K43&gt;L43,1,0)</f>
        <v>0</v>
      </c>
      <c r="AJ43" s="102">
        <f>IF(M43&gt;N43,1,0)</f>
        <v>0</v>
      </c>
    </row>
    <row r="44" spans="2:36">
      <c r="B44" s="104">
        <v>2</v>
      </c>
      <c r="C44" s="139" t="s">
        <v>6</v>
      </c>
      <c r="D44" s="106">
        <f>SUM(AF44:AJ44)</f>
        <v>1</v>
      </c>
      <c r="E44" s="107">
        <f>AA44</f>
        <v>6</v>
      </c>
      <c r="F44" s="108">
        <f>AB44</f>
        <v>0</v>
      </c>
      <c r="G44" s="109">
        <f>AA46</f>
        <v>0</v>
      </c>
      <c r="H44" s="109">
        <f>AB46</f>
        <v>0</v>
      </c>
      <c r="I44" s="109">
        <f>AB47</f>
        <v>2</v>
      </c>
      <c r="J44" s="109">
        <f>AA47</f>
        <v>4</v>
      </c>
      <c r="K44" s="109"/>
      <c r="L44" s="109"/>
      <c r="M44" s="109"/>
      <c r="N44" s="109"/>
      <c r="O44" s="110">
        <f>E44+G44+I44-F44-H44-J44</f>
        <v>4</v>
      </c>
      <c r="P44" s="111"/>
      <c r="Q44" s="112">
        <f>Y44+Y46+Z47</f>
        <v>61</v>
      </c>
      <c r="R44" s="108">
        <f>Z44+Z46+Y47</f>
        <v>26</v>
      </c>
      <c r="S44" s="113">
        <f>Q44-R44</f>
        <v>35</v>
      </c>
      <c r="T44" s="114" t="s">
        <v>247</v>
      </c>
      <c r="U44" s="115" t="str">
        <f>C44</f>
        <v>ANKARA TENİS KULÜBÜ</v>
      </c>
      <c r="V44" s="116" t="str">
        <f>C45</f>
        <v>KAPADOKYA SPOR KULÜBÜ</v>
      </c>
      <c r="W44" s="117">
        <f t="shared" ref="W44:X48" si="5">AC44</f>
        <v>3</v>
      </c>
      <c r="X44" s="118">
        <f t="shared" si="5"/>
        <v>0</v>
      </c>
      <c r="Y44" s="119">
        <v>36</v>
      </c>
      <c r="Z44" s="101">
        <v>1</v>
      </c>
      <c r="AA44" s="101">
        <v>6</v>
      </c>
      <c r="AB44" s="101">
        <v>0</v>
      </c>
      <c r="AC44" s="101">
        <v>3</v>
      </c>
      <c r="AD44" s="101">
        <v>0</v>
      </c>
      <c r="AF44" s="102">
        <f>IF(E44&gt;F44,1,0)</f>
        <v>1</v>
      </c>
      <c r="AG44" s="102">
        <f>IF(G44&gt;H44,1,0)</f>
        <v>0</v>
      </c>
      <c r="AH44" s="102">
        <f>IF(I44&gt;J44,1,0)</f>
        <v>0</v>
      </c>
      <c r="AI44" s="102">
        <f>IF(K44&gt;L44,1,0)</f>
        <v>0</v>
      </c>
      <c r="AJ44" s="102">
        <f>IF(M44&gt;N44,1,0)</f>
        <v>0</v>
      </c>
    </row>
    <row r="45" spans="2:36">
      <c r="B45" s="104">
        <v>3</v>
      </c>
      <c r="C45" s="139" t="s">
        <v>31</v>
      </c>
      <c r="D45" s="106">
        <f>SUM(AF45:AJ45)</f>
        <v>0</v>
      </c>
      <c r="E45" s="107">
        <f>AB44</f>
        <v>0</v>
      </c>
      <c r="F45" s="108">
        <f>AA44</f>
        <v>6</v>
      </c>
      <c r="G45" s="109">
        <f>AB45</f>
        <v>0</v>
      </c>
      <c r="H45" s="109">
        <f>AA45</f>
        <v>6</v>
      </c>
      <c r="I45" s="109">
        <f>AA48</f>
        <v>0</v>
      </c>
      <c r="J45" s="109">
        <f>AB48</f>
        <v>0</v>
      </c>
      <c r="K45" s="109"/>
      <c r="L45" s="109"/>
      <c r="M45" s="109"/>
      <c r="N45" s="109"/>
      <c r="O45" s="110">
        <f>E45+G45+I45-F45-H45-J45</f>
        <v>-12</v>
      </c>
      <c r="P45" s="111"/>
      <c r="Q45" s="112">
        <f>Z44+Z45+Y48</f>
        <v>1</v>
      </c>
      <c r="R45" s="108">
        <f>Y44+Y45+Z48</f>
        <v>72</v>
      </c>
      <c r="S45" s="113">
        <f>Q45-R45</f>
        <v>-71</v>
      </c>
      <c r="T45" s="114" t="s">
        <v>248</v>
      </c>
      <c r="U45" s="115" t="str">
        <f>C43</f>
        <v>TOPSPİN TENİS GENÇLİK VE SPOR KULÜBÜ</v>
      </c>
      <c r="V45" s="116" t="str">
        <f>C45</f>
        <v>KAPADOKYA SPOR KULÜBÜ</v>
      </c>
      <c r="W45" s="117">
        <f t="shared" si="5"/>
        <v>3</v>
      </c>
      <c r="X45" s="118">
        <f t="shared" si="5"/>
        <v>0</v>
      </c>
      <c r="Y45" s="119">
        <v>36</v>
      </c>
      <c r="Z45" s="101">
        <v>0</v>
      </c>
      <c r="AA45" s="101">
        <v>6</v>
      </c>
      <c r="AB45" s="101">
        <v>0</v>
      </c>
      <c r="AC45" s="101">
        <v>3</v>
      </c>
      <c r="AD45" s="101">
        <v>0</v>
      </c>
      <c r="AF45" s="102">
        <f>IF(E45&gt;F45,1,0)</f>
        <v>0</v>
      </c>
      <c r="AG45" s="102">
        <f>IF(G45&gt;H45,1,0)</f>
        <v>0</v>
      </c>
      <c r="AH45" s="102">
        <f>IF(I45&gt;J45,1,0)</f>
        <v>0</v>
      </c>
      <c r="AI45" s="102">
        <f>IF(K45&gt;L45,1,0)</f>
        <v>0</v>
      </c>
      <c r="AJ45" s="102">
        <f>IF(M45&gt;N45,1,0)</f>
        <v>0</v>
      </c>
    </row>
    <row r="46" spans="2:36" ht="15.75" thickBot="1">
      <c r="B46" s="104">
        <v>4</v>
      </c>
      <c r="C46" s="140" t="s">
        <v>249</v>
      </c>
      <c r="D46" s="106">
        <f>SUM(AF46:AJ46)</f>
        <v>0</v>
      </c>
      <c r="E46" s="107">
        <f>AB43</f>
        <v>0</v>
      </c>
      <c r="F46" s="108">
        <f>AA43</f>
        <v>0</v>
      </c>
      <c r="G46" s="109">
        <f>AB46</f>
        <v>0</v>
      </c>
      <c r="H46" s="109">
        <f>AA46</f>
        <v>0</v>
      </c>
      <c r="I46" s="109">
        <f>AB48</f>
        <v>0</v>
      </c>
      <c r="J46" s="109">
        <f>AA48</f>
        <v>0</v>
      </c>
      <c r="K46" s="109"/>
      <c r="L46" s="109"/>
      <c r="M46" s="109"/>
      <c r="N46" s="109"/>
      <c r="O46" s="110">
        <f>E46+G46+I46-F46-H46-J46</f>
        <v>0</v>
      </c>
      <c r="P46" s="111"/>
      <c r="Q46" s="112">
        <f>Z43+Z46+Z48</f>
        <v>0</v>
      </c>
      <c r="R46" s="108">
        <f>Y43+Y46+Y48</f>
        <v>0</v>
      </c>
      <c r="S46" s="113">
        <f>Q46-R46</f>
        <v>0</v>
      </c>
      <c r="T46" s="114" t="s">
        <v>250</v>
      </c>
      <c r="U46" s="115" t="str">
        <f>C44</f>
        <v>ANKARA TENİS KULÜBÜ</v>
      </c>
      <c r="V46" s="116" t="str">
        <f>C46</f>
        <v>BYE</v>
      </c>
      <c r="W46" s="117">
        <f t="shared" si="5"/>
        <v>0</v>
      </c>
      <c r="X46" s="118">
        <f t="shared" si="5"/>
        <v>0</v>
      </c>
      <c r="Y46" s="119"/>
      <c r="AF46" s="102">
        <f>IF(E46&gt;F46,1,0)</f>
        <v>0</v>
      </c>
      <c r="AG46" s="102">
        <f>IF(G46&gt;H46,1,0)</f>
        <v>0</v>
      </c>
      <c r="AH46" s="102">
        <f>IF(I46&gt;J46,1,0)</f>
        <v>0</v>
      </c>
      <c r="AI46" s="102">
        <f>IF(K46&gt;L46,1,0)</f>
        <v>0</v>
      </c>
      <c r="AJ46" s="102">
        <f>IF(M46&gt;N46,1,0)</f>
        <v>0</v>
      </c>
    </row>
    <row r="47" spans="2:36">
      <c r="B47" s="104"/>
      <c r="C47" s="105"/>
      <c r="D47" s="106"/>
      <c r="E47" s="107"/>
      <c r="F47" s="108"/>
      <c r="G47" s="109"/>
      <c r="H47" s="109"/>
      <c r="I47" s="109"/>
      <c r="J47" s="109"/>
      <c r="K47" s="109"/>
      <c r="L47" s="109"/>
      <c r="M47" s="109"/>
      <c r="N47" s="109"/>
      <c r="O47" s="110"/>
      <c r="P47" s="120"/>
      <c r="Q47" s="112"/>
      <c r="R47" s="108"/>
      <c r="S47" s="113"/>
      <c r="T47" s="114" t="s">
        <v>251</v>
      </c>
      <c r="U47" s="115" t="str">
        <f>C43</f>
        <v>TOPSPİN TENİS GENÇLİK VE SPOR KULÜBÜ</v>
      </c>
      <c r="V47" s="116" t="str">
        <f>C44</f>
        <v>ANKARA TENİS KULÜBÜ</v>
      </c>
      <c r="W47" s="117">
        <f t="shared" si="5"/>
        <v>2</v>
      </c>
      <c r="X47" s="118">
        <f t="shared" si="5"/>
        <v>1</v>
      </c>
      <c r="Y47" s="119">
        <v>25</v>
      </c>
      <c r="Z47" s="101">
        <v>25</v>
      </c>
      <c r="AA47" s="101">
        <v>4</v>
      </c>
      <c r="AB47" s="101">
        <v>2</v>
      </c>
      <c r="AC47" s="101">
        <v>2</v>
      </c>
      <c r="AD47" s="101">
        <v>1</v>
      </c>
    </row>
    <row r="48" spans="2:36" ht="15.75" thickBot="1">
      <c r="B48" s="121"/>
      <c r="C48" s="122"/>
      <c r="D48" s="123"/>
      <c r="E48" s="124"/>
      <c r="F48" s="125"/>
      <c r="G48" s="126"/>
      <c r="H48" s="126"/>
      <c r="I48" s="126"/>
      <c r="J48" s="126"/>
      <c r="K48" s="126"/>
      <c r="L48" s="126"/>
      <c r="M48" s="126"/>
      <c r="N48" s="126"/>
      <c r="O48" s="127"/>
      <c r="P48" s="128"/>
      <c r="Q48" s="129"/>
      <c r="R48" s="125"/>
      <c r="S48" s="130"/>
      <c r="T48" s="131" t="s">
        <v>252</v>
      </c>
      <c r="U48" s="132" t="str">
        <f>C45</f>
        <v>KAPADOKYA SPOR KULÜBÜ</v>
      </c>
      <c r="V48" s="133" t="str">
        <f>C46</f>
        <v>BYE</v>
      </c>
      <c r="W48" s="134">
        <f t="shared" si="5"/>
        <v>0</v>
      </c>
      <c r="X48" s="135">
        <f t="shared" si="5"/>
        <v>0</v>
      </c>
      <c r="Y48" s="119"/>
    </row>
    <row r="49" spans="2:36" ht="15.75" thickBot="1">
      <c r="E49" s="103">
        <f>E46+E45+E44+E43+G46+G45+G44+G43+I46+I45+I44+I43</f>
        <v>18</v>
      </c>
      <c r="H49" s="103">
        <f>F46+F45+F44+F43+H46+H45+H44+H43+J46+J45+J44+J43</f>
        <v>18</v>
      </c>
      <c r="O49" s="103">
        <f>O43+O44+O45+O46</f>
        <v>0</v>
      </c>
      <c r="Q49" s="103">
        <f>Q43+Q44+Q45+Q46</f>
        <v>123</v>
      </c>
      <c r="R49" s="103">
        <f>R43+R44+R45+R46</f>
        <v>123</v>
      </c>
      <c r="S49" s="103">
        <f>S46+S45+S44+S43</f>
        <v>0</v>
      </c>
    </row>
    <row r="50" spans="2:36" ht="69.75" thickTop="1">
      <c r="B50" s="90" t="s">
        <v>214</v>
      </c>
      <c r="C50" s="91" t="s">
        <v>255</v>
      </c>
      <c r="D50" s="92" t="s">
        <v>234</v>
      </c>
      <c r="E50" s="93" t="s">
        <v>235</v>
      </c>
      <c r="F50" s="94" t="s">
        <v>236</v>
      </c>
      <c r="G50" s="93" t="s">
        <v>235</v>
      </c>
      <c r="H50" s="94" t="s">
        <v>236</v>
      </c>
      <c r="I50" s="93" t="s">
        <v>235</v>
      </c>
      <c r="J50" s="94" t="s">
        <v>236</v>
      </c>
      <c r="K50" s="93" t="s">
        <v>235</v>
      </c>
      <c r="L50" s="94" t="s">
        <v>236</v>
      </c>
      <c r="M50" s="93" t="s">
        <v>235</v>
      </c>
      <c r="N50" s="94" t="s">
        <v>236</v>
      </c>
      <c r="O50" s="95" t="s">
        <v>237</v>
      </c>
      <c r="P50" s="96" t="s">
        <v>238</v>
      </c>
      <c r="Q50" s="93" t="s">
        <v>239</v>
      </c>
      <c r="R50" s="94" t="s">
        <v>240</v>
      </c>
      <c r="S50" s="97" t="s">
        <v>241</v>
      </c>
      <c r="T50" s="98" t="s">
        <v>242</v>
      </c>
      <c r="U50" s="240" t="s">
        <v>243</v>
      </c>
      <c r="V50" s="241"/>
      <c r="W50" s="242" t="s">
        <v>228</v>
      </c>
      <c r="X50" s="243"/>
      <c r="Y50" s="99" t="s">
        <v>244</v>
      </c>
      <c r="Z50" s="100" t="s">
        <v>244</v>
      </c>
      <c r="AA50" s="100" t="s">
        <v>245</v>
      </c>
      <c r="AB50" s="100" t="s">
        <v>245</v>
      </c>
    </row>
    <row r="51" spans="2:36" ht="12.75" customHeight="1">
      <c r="B51" s="104">
        <v>1</v>
      </c>
      <c r="C51" s="105" t="s">
        <v>216</v>
      </c>
      <c r="D51" s="106">
        <f>SUM(AF51:AJ51)</f>
        <v>2</v>
      </c>
      <c r="E51" s="107">
        <f>AA51</f>
        <v>0</v>
      </c>
      <c r="F51" s="108">
        <f>AB51</f>
        <v>0</v>
      </c>
      <c r="G51" s="109">
        <f>AA53</f>
        <v>6</v>
      </c>
      <c r="H51" s="109">
        <f>AB53</f>
        <v>0</v>
      </c>
      <c r="I51" s="109">
        <f>AA55</f>
        <v>6</v>
      </c>
      <c r="J51" s="109">
        <f>AB55</f>
        <v>0</v>
      </c>
      <c r="K51" s="109"/>
      <c r="L51" s="109"/>
      <c r="M51" s="109"/>
      <c r="N51" s="109"/>
      <c r="O51" s="110">
        <f>E51+G51+I51-F51-H51-J51</f>
        <v>12</v>
      </c>
      <c r="P51" s="111"/>
      <c r="Q51" s="112">
        <f>Y51+Y53+Y55</f>
        <v>72</v>
      </c>
      <c r="R51" s="108">
        <f>Z51+Z53+Z55</f>
        <v>0</v>
      </c>
      <c r="S51" s="113">
        <f>Q51-R51</f>
        <v>72</v>
      </c>
      <c r="T51" s="114" t="s">
        <v>246</v>
      </c>
      <c r="U51" s="115" t="str">
        <f>C51</f>
        <v>BEŞİKDÜZÜ YELKEN SPOR KULÜBÜ</v>
      </c>
      <c r="V51" s="116" t="str">
        <f>C54</f>
        <v>BYE</v>
      </c>
      <c r="W51" s="117">
        <f>AC51</f>
        <v>0</v>
      </c>
      <c r="X51" s="118">
        <f>AD51</f>
        <v>0</v>
      </c>
      <c r="Y51" s="119"/>
      <c r="AF51" s="102">
        <f>IF(E51&gt;F51,1,0)</f>
        <v>0</v>
      </c>
      <c r="AG51" s="102">
        <f>IF(G51&gt;H51,1,0)</f>
        <v>1</v>
      </c>
      <c r="AH51" s="102">
        <f>IF(I51&gt;J51,1,0)</f>
        <v>1</v>
      </c>
      <c r="AI51" s="102">
        <f>IF(K51&gt;L51,1,0)</f>
        <v>0</v>
      </c>
      <c r="AJ51" s="102">
        <f>IF(M51&gt;N51,1,0)</f>
        <v>0</v>
      </c>
    </row>
    <row r="52" spans="2:36">
      <c r="B52" s="104">
        <v>2</v>
      </c>
      <c r="C52" s="105" t="s">
        <v>215</v>
      </c>
      <c r="D52" s="106">
        <f>SUM(AF52:AJ52)</f>
        <v>0</v>
      </c>
      <c r="E52" s="107">
        <f>AA52</f>
        <v>0</v>
      </c>
      <c r="F52" s="108">
        <f>AB52</f>
        <v>6</v>
      </c>
      <c r="G52" s="109">
        <f>AA54</f>
        <v>0</v>
      </c>
      <c r="H52" s="109">
        <f>AB54</f>
        <v>0</v>
      </c>
      <c r="I52" s="109">
        <f>AB55</f>
        <v>0</v>
      </c>
      <c r="J52" s="109">
        <f>AA55</f>
        <v>6</v>
      </c>
      <c r="K52" s="109"/>
      <c r="L52" s="109"/>
      <c r="M52" s="109"/>
      <c r="N52" s="109"/>
      <c r="O52" s="110">
        <f>E52+G52+I52-F52-H52-J52</f>
        <v>-12</v>
      </c>
      <c r="P52" s="111"/>
      <c r="Q52" s="112">
        <f>Y52+Y54+Z55</f>
        <v>0</v>
      </c>
      <c r="R52" s="108">
        <f>Z52+Z54+Y55</f>
        <v>72</v>
      </c>
      <c r="S52" s="113">
        <f>Q52-R52</f>
        <v>-72</v>
      </c>
      <c r="T52" s="114" t="s">
        <v>247</v>
      </c>
      <c r="U52" s="115" t="str">
        <f>C52</f>
        <v>SAMSUN TENİS İHTİSAS KULÜBÜ</v>
      </c>
      <c r="V52" s="116" t="str">
        <f>C53</f>
        <v>ÇAY İLKÖĞRETİM SPOR KULÜBÜ</v>
      </c>
      <c r="W52" s="117">
        <f t="shared" ref="W52:X56" si="6">AC52</f>
        <v>0</v>
      </c>
      <c r="X52" s="118">
        <f t="shared" si="6"/>
        <v>3</v>
      </c>
      <c r="Y52" s="119">
        <v>0</v>
      </c>
      <c r="Z52" s="101">
        <v>36</v>
      </c>
      <c r="AA52" s="101">
        <v>0</v>
      </c>
      <c r="AB52" s="101">
        <v>6</v>
      </c>
      <c r="AC52" s="101">
        <v>0</v>
      </c>
      <c r="AD52" s="101">
        <v>3</v>
      </c>
      <c r="AF52" s="102">
        <f>IF(E52&gt;F52,1,0)</f>
        <v>0</v>
      </c>
      <c r="AG52" s="102">
        <f>IF(G52&gt;H52,1,0)</f>
        <v>0</v>
      </c>
      <c r="AH52" s="102">
        <f>IF(I52&gt;J52,1,0)</f>
        <v>0</v>
      </c>
      <c r="AI52" s="102">
        <f>IF(K52&gt;L52,1,0)</f>
        <v>0</v>
      </c>
      <c r="AJ52" s="102">
        <f>IF(M52&gt;N52,1,0)</f>
        <v>0</v>
      </c>
    </row>
    <row r="53" spans="2:36">
      <c r="B53" s="104">
        <v>3</v>
      </c>
      <c r="C53" s="105" t="s">
        <v>217</v>
      </c>
      <c r="D53" s="106">
        <f>SUM(AF53:AJ53)</f>
        <v>1</v>
      </c>
      <c r="E53" s="107">
        <f>AB52</f>
        <v>6</v>
      </c>
      <c r="F53" s="108">
        <f>AA52</f>
        <v>0</v>
      </c>
      <c r="G53" s="109">
        <f>AB53</f>
        <v>0</v>
      </c>
      <c r="H53" s="109">
        <f>AA53</f>
        <v>6</v>
      </c>
      <c r="I53" s="109">
        <f>AA56</f>
        <v>0</v>
      </c>
      <c r="J53" s="109">
        <f>AB56</f>
        <v>0</v>
      </c>
      <c r="K53" s="109"/>
      <c r="L53" s="109"/>
      <c r="M53" s="109"/>
      <c r="N53" s="109"/>
      <c r="O53" s="110">
        <f>E53+G53+I53-F53-H53-J53</f>
        <v>0</v>
      </c>
      <c r="P53" s="111"/>
      <c r="Q53" s="112">
        <f>Z52+Z53+Y56</f>
        <v>36</v>
      </c>
      <c r="R53" s="108">
        <f>Y52+Y53+Z56</f>
        <v>36</v>
      </c>
      <c r="S53" s="113">
        <f>Q53-R53</f>
        <v>0</v>
      </c>
      <c r="T53" s="114" t="s">
        <v>248</v>
      </c>
      <c r="U53" s="115" t="str">
        <f>C51</f>
        <v>BEŞİKDÜZÜ YELKEN SPOR KULÜBÜ</v>
      </c>
      <c r="V53" s="116" t="str">
        <f>C53</f>
        <v>ÇAY İLKÖĞRETİM SPOR KULÜBÜ</v>
      </c>
      <c r="W53" s="117">
        <f t="shared" si="6"/>
        <v>3</v>
      </c>
      <c r="X53" s="118">
        <f t="shared" si="6"/>
        <v>0</v>
      </c>
      <c r="Y53" s="119">
        <v>36</v>
      </c>
      <c r="Z53" s="101">
        <v>0</v>
      </c>
      <c r="AA53" s="101">
        <v>6</v>
      </c>
      <c r="AB53" s="101">
        <v>0</v>
      </c>
      <c r="AC53" s="101">
        <v>3</v>
      </c>
      <c r="AD53" s="101">
        <v>0</v>
      </c>
      <c r="AF53" s="102">
        <f>IF(E53&gt;F53,1,0)</f>
        <v>1</v>
      </c>
      <c r="AG53" s="102">
        <f>IF(G53&gt;H53,1,0)</f>
        <v>0</v>
      </c>
      <c r="AH53" s="102">
        <f>IF(I53&gt;J53,1,0)</f>
        <v>0</v>
      </c>
      <c r="AI53" s="102">
        <f>IF(K53&gt;L53,1,0)</f>
        <v>0</v>
      </c>
      <c r="AJ53" s="102">
        <f>IF(M53&gt;N53,1,0)</f>
        <v>0</v>
      </c>
    </row>
    <row r="54" spans="2:36">
      <c r="B54" s="104">
        <v>4</v>
      </c>
      <c r="C54" s="105" t="s">
        <v>249</v>
      </c>
      <c r="D54" s="106">
        <f>SUM(AF54:AJ54)</f>
        <v>0</v>
      </c>
      <c r="E54" s="107">
        <f>AB51</f>
        <v>0</v>
      </c>
      <c r="F54" s="108">
        <f>AA51</f>
        <v>0</v>
      </c>
      <c r="G54" s="109">
        <f>AB54</f>
        <v>0</v>
      </c>
      <c r="H54" s="109">
        <f>AA54</f>
        <v>0</v>
      </c>
      <c r="I54" s="109">
        <f>AB56</f>
        <v>0</v>
      </c>
      <c r="J54" s="109">
        <f>AA56</f>
        <v>0</v>
      </c>
      <c r="K54" s="109"/>
      <c r="L54" s="109"/>
      <c r="M54" s="109"/>
      <c r="N54" s="109"/>
      <c r="O54" s="110">
        <f>E54+G54+I54-F54-H54-J54</f>
        <v>0</v>
      </c>
      <c r="P54" s="111"/>
      <c r="Q54" s="112">
        <f>Z51+Z54+Z56</f>
        <v>0</v>
      </c>
      <c r="R54" s="108">
        <f>Y51+Y54+Y56</f>
        <v>0</v>
      </c>
      <c r="S54" s="113">
        <f>Q54-R54</f>
        <v>0</v>
      </c>
      <c r="T54" s="114" t="s">
        <v>250</v>
      </c>
      <c r="U54" s="115" t="str">
        <f>C52</f>
        <v>SAMSUN TENİS İHTİSAS KULÜBÜ</v>
      </c>
      <c r="V54" s="116" t="str">
        <f>C54</f>
        <v>BYE</v>
      </c>
      <c r="W54" s="117">
        <f t="shared" si="6"/>
        <v>0</v>
      </c>
      <c r="X54" s="118">
        <f t="shared" si="6"/>
        <v>0</v>
      </c>
      <c r="Y54" s="119"/>
      <c r="AF54" s="102">
        <f>IF(E54&gt;F54,1,0)</f>
        <v>0</v>
      </c>
      <c r="AG54" s="102">
        <f>IF(G54&gt;H54,1,0)</f>
        <v>0</v>
      </c>
      <c r="AH54" s="102">
        <f>IF(I54&gt;J54,1,0)</f>
        <v>0</v>
      </c>
      <c r="AI54" s="102">
        <f>IF(K54&gt;L54,1,0)</f>
        <v>0</v>
      </c>
      <c r="AJ54" s="102">
        <f>IF(M54&gt;N54,1,0)</f>
        <v>0</v>
      </c>
    </row>
    <row r="55" spans="2:36">
      <c r="B55" s="104"/>
      <c r="C55" s="105"/>
      <c r="D55" s="106"/>
      <c r="E55" s="107"/>
      <c r="F55" s="108"/>
      <c r="G55" s="109"/>
      <c r="H55" s="109"/>
      <c r="I55" s="109"/>
      <c r="J55" s="109"/>
      <c r="K55" s="109"/>
      <c r="L55" s="109"/>
      <c r="M55" s="109"/>
      <c r="N55" s="109"/>
      <c r="O55" s="110"/>
      <c r="P55" s="120"/>
      <c r="Q55" s="112"/>
      <c r="R55" s="108"/>
      <c r="S55" s="113"/>
      <c r="T55" s="114" t="s">
        <v>251</v>
      </c>
      <c r="U55" s="115" t="str">
        <f>C51</f>
        <v>BEŞİKDÜZÜ YELKEN SPOR KULÜBÜ</v>
      </c>
      <c r="V55" s="116" t="str">
        <f>C52</f>
        <v>SAMSUN TENİS İHTİSAS KULÜBÜ</v>
      </c>
      <c r="W55" s="117">
        <f t="shared" si="6"/>
        <v>3</v>
      </c>
      <c r="X55" s="118">
        <f t="shared" si="6"/>
        <v>0</v>
      </c>
      <c r="Y55" s="119">
        <v>36</v>
      </c>
      <c r="Z55" s="101">
        <v>0</v>
      </c>
      <c r="AA55" s="101">
        <v>6</v>
      </c>
      <c r="AB55" s="101">
        <v>0</v>
      </c>
      <c r="AC55" s="101">
        <v>3</v>
      </c>
      <c r="AD55" s="101">
        <v>0</v>
      </c>
    </row>
    <row r="56" spans="2:36" ht="15.75" thickBot="1">
      <c r="B56" s="121"/>
      <c r="C56" s="122"/>
      <c r="D56" s="123"/>
      <c r="E56" s="124"/>
      <c r="F56" s="125"/>
      <c r="G56" s="126"/>
      <c r="H56" s="126"/>
      <c r="I56" s="126"/>
      <c r="J56" s="126"/>
      <c r="K56" s="126"/>
      <c r="L56" s="126"/>
      <c r="M56" s="126"/>
      <c r="N56" s="126"/>
      <c r="O56" s="127"/>
      <c r="P56" s="128"/>
      <c r="Q56" s="129"/>
      <c r="R56" s="125"/>
      <c r="S56" s="130"/>
      <c r="T56" s="131" t="s">
        <v>252</v>
      </c>
      <c r="U56" s="132" t="str">
        <f>C53</f>
        <v>ÇAY İLKÖĞRETİM SPOR KULÜBÜ</v>
      </c>
      <c r="V56" s="133" t="str">
        <f>C54</f>
        <v>BYE</v>
      </c>
      <c r="W56" s="134">
        <f t="shared" si="6"/>
        <v>0</v>
      </c>
      <c r="X56" s="135">
        <f t="shared" si="6"/>
        <v>0</v>
      </c>
      <c r="Y56" s="119"/>
    </row>
    <row r="57" spans="2:36">
      <c r="E57" s="103">
        <f>E54+E53+E52+E51+G54+G53+G52+G51+I54+I53+I52+I51</f>
        <v>18</v>
      </c>
      <c r="H57" s="103">
        <f>F54+F53+F52+F51+H54+H53+H52+H51+J54+J53+J52+J51</f>
        <v>18</v>
      </c>
      <c r="O57" s="103">
        <f>O51+O52+O53+O54</f>
        <v>0</v>
      </c>
      <c r="Q57" s="103">
        <f>Q51+Q52+Q53+Q54</f>
        <v>108</v>
      </c>
      <c r="R57" s="103">
        <f>R51+R52+R53+R54</f>
        <v>108</v>
      </c>
      <c r="S57" s="103">
        <f>S54+S53+S52+S51</f>
        <v>0</v>
      </c>
    </row>
  </sheetData>
  <mergeCells count="14">
    <mergeCell ref="U34:V34"/>
    <mergeCell ref="W34:X34"/>
    <mergeCell ref="U50:V50"/>
    <mergeCell ref="W50:X50"/>
    <mergeCell ref="U26:V26"/>
    <mergeCell ref="W26:X26"/>
    <mergeCell ref="U42:V42"/>
    <mergeCell ref="W42:X42"/>
    <mergeCell ref="U1:V1"/>
    <mergeCell ref="W1:X1"/>
    <mergeCell ref="U9:V9"/>
    <mergeCell ref="W9:X9"/>
    <mergeCell ref="U17:V17"/>
    <mergeCell ref="W17:X1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49"/>
  <sheetViews>
    <sheetView topLeftCell="A31" zoomScale="75" zoomScaleNormal="75" workbookViewId="0">
      <selection activeCell="H19" sqref="H19"/>
    </sheetView>
  </sheetViews>
  <sheetFormatPr defaultColWidth="8.85546875" defaultRowHeight="15"/>
  <cols>
    <col min="1" max="1" width="4.42578125" style="103" customWidth="1"/>
    <col min="2" max="2" width="4.140625" style="136" customWidth="1"/>
    <col min="3" max="3" width="37.85546875" style="137" bestFit="1" customWidth="1"/>
    <col min="4" max="20" width="4.85546875" style="103" customWidth="1"/>
    <col min="21" max="22" width="20.85546875" style="103" bestFit="1" customWidth="1"/>
    <col min="23" max="24" width="4.85546875" style="103" customWidth="1"/>
    <col min="25" max="30" width="4" style="101" customWidth="1"/>
    <col min="31" max="31" width="6.140625" style="102" customWidth="1"/>
    <col min="32" max="36" width="4" style="102" customWidth="1"/>
    <col min="37" max="38" width="8.85546875" style="102"/>
    <col min="39" max="16384" width="8.85546875" style="103"/>
  </cols>
  <sheetData>
    <row r="1" spans="2:36" ht="78.599999999999994" customHeight="1" thickTop="1">
      <c r="B1" s="90" t="s">
        <v>200</v>
      </c>
      <c r="C1" s="91" t="s">
        <v>231</v>
      </c>
      <c r="D1" s="92" t="s">
        <v>234</v>
      </c>
      <c r="E1" s="93" t="s">
        <v>235</v>
      </c>
      <c r="F1" s="94" t="s">
        <v>236</v>
      </c>
      <c r="G1" s="93" t="s">
        <v>235</v>
      </c>
      <c r="H1" s="94" t="s">
        <v>236</v>
      </c>
      <c r="I1" s="93" t="s">
        <v>235</v>
      </c>
      <c r="J1" s="94" t="s">
        <v>236</v>
      </c>
      <c r="K1" s="93" t="s">
        <v>235</v>
      </c>
      <c r="L1" s="94" t="s">
        <v>236</v>
      </c>
      <c r="M1" s="93" t="s">
        <v>235</v>
      </c>
      <c r="N1" s="94" t="s">
        <v>236</v>
      </c>
      <c r="O1" s="95" t="s">
        <v>237</v>
      </c>
      <c r="P1" s="96" t="s">
        <v>238</v>
      </c>
      <c r="Q1" s="93" t="s">
        <v>239</v>
      </c>
      <c r="R1" s="94" t="s">
        <v>240</v>
      </c>
      <c r="S1" s="97" t="s">
        <v>241</v>
      </c>
      <c r="T1" s="98" t="s">
        <v>242</v>
      </c>
      <c r="U1" s="240" t="s">
        <v>243</v>
      </c>
      <c r="V1" s="241"/>
      <c r="W1" s="242" t="s">
        <v>228</v>
      </c>
      <c r="X1" s="243"/>
      <c r="Y1" s="99" t="s">
        <v>244</v>
      </c>
      <c r="Z1" s="100" t="s">
        <v>244</v>
      </c>
      <c r="AA1" s="100" t="s">
        <v>245</v>
      </c>
      <c r="AB1" s="100" t="s">
        <v>245</v>
      </c>
    </row>
    <row r="2" spans="2:36" ht="12.75" customHeight="1">
      <c r="B2" s="104">
        <v>1</v>
      </c>
      <c r="C2" s="105" t="s">
        <v>26</v>
      </c>
      <c r="D2" s="106">
        <f>SUM(AF2:AJ2)</f>
        <v>2</v>
      </c>
      <c r="E2" s="107">
        <f>AA2</f>
        <v>0</v>
      </c>
      <c r="F2" s="108">
        <f>AB2</f>
        <v>0</v>
      </c>
      <c r="G2" s="109">
        <f>AA4</f>
        <v>6</v>
      </c>
      <c r="H2" s="109">
        <f>AB4</f>
        <v>0</v>
      </c>
      <c r="I2" s="109">
        <f>AA6</f>
        <v>6</v>
      </c>
      <c r="J2" s="109">
        <f>AB6</f>
        <v>0</v>
      </c>
      <c r="K2" s="109"/>
      <c r="L2" s="109"/>
      <c r="M2" s="109"/>
      <c r="N2" s="109"/>
      <c r="O2" s="110">
        <f>E2+G2+I2-F2-H2-J2</f>
        <v>12</v>
      </c>
      <c r="P2" s="111"/>
      <c r="Q2" s="112">
        <f>Y2+Y4+Y6</f>
        <v>72</v>
      </c>
      <c r="R2" s="108">
        <f>Z2+Z4+Z6</f>
        <v>9</v>
      </c>
      <c r="S2" s="113">
        <f>Q2-R2</f>
        <v>63</v>
      </c>
      <c r="T2" s="114" t="s">
        <v>246</v>
      </c>
      <c r="U2" s="115" t="str">
        <f>C2</f>
        <v>MEGASARAY SPOR KULÜBÜ</v>
      </c>
      <c r="V2" s="116" t="str">
        <f>C5</f>
        <v>BYE</v>
      </c>
      <c r="W2" s="117">
        <f>AC2</f>
        <v>0</v>
      </c>
      <c r="X2" s="118">
        <f>AD2</f>
        <v>0</v>
      </c>
      <c r="Y2" s="119"/>
      <c r="AF2" s="102">
        <f>IF(E2&gt;F2,1,0)</f>
        <v>0</v>
      </c>
      <c r="AG2" s="102">
        <f>IF(G2&gt;H2,1,0)</f>
        <v>1</v>
      </c>
      <c r="AH2" s="102">
        <f>IF(I2&gt;J2,1,0)</f>
        <v>1</v>
      </c>
      <c r="AI2" s="102">
        <f>IF(K2&gt;L2,1,0)</f>
        <v>0</v>
      </c>
      <c r="AJ2" s="102">
        <f>IF(M2&gt;N2,1,0)</f>
        <v>0</v>
      </c>
    </row>
    <row r="3" spans="2:36">
      <c r="B3" s="104">
        <v>2</v>
      </c>
      <c r="C3" s="105" t="s">
        <v>201</v>
      </c>
      <c r="D3" s="106">
        <f>SUM(AF3:AJ3)</f>
        <v>1</v>
      </c>
      <c r="E3" s="107">
        <f>AA3</f>
        <v>6</v>
      </c>
      <c r="F3" s="108">
        <f>AB3</f>
        <v>0</v>
      </c>
      <c r="G3" s="109">
        <f>AA5</f>
        <v>0</v>
      </c>
      <c r="H3" s="109">
        <f>AB5</f>
        <v>0</v>
      </c>
      <c r="I3" s="109">
        <f>AB6</f>
        <v>0</v>
      </c>
      <c r="J3" s="109">
        <f>AA6</f>
        <v>6</v>
      </c>
      <c r="K3" s="109"/>
      <c r="L3" s="109"/>
      <c r="M3" s="109"/>
      <c r="N3" s="109"/>
      <c r="O3" s="110">
        <f>E3+G3+I3-F3-H3-J3</f>
        <v>0</v>
      </c>
      <c r="P3" s="111"/>
      <c r="Q3" s="112">
        <f>Y3+Y5+Z6</f>
        <v>44</v>
      </c>
      <c r="R3" s="108">
        <f>Z3+Z5+Y6</f>
        <v>36</v>
      </c>
      <c r="S3" s="113">
        <f>Q3-R3</f>
        <v>8</v>
      </c>
      <c r="T3" s="114" t="s">
        <v>247</v>
      </c>
      <c r="U3" s="115" t="str">
        <f>C3</f>
        <v>ANTALYA TENİS İHTİSAS SPOR KULÜBÜ</v>
      </c>
      <c r="V3" s="116" t="str">
        <f>C4</f>
        <v>ADANA GENÇLİK VE SPOR KULÜBÜ</v>
      </c>
      <c r="W3" s="117">
        <f t="shared" ref="W3:X7" si="0">AC3</f>
        <v>3</v>
      </c>
      <c r="X3" s="118">
        <f t="shared" si="0"/>
        <v>0</v>
      </c>
      <c r="Y3" s="119">
        <v>36</v>
      </c>
      <c r="Z3" s="101">
        <v>0</v>
      </c>
      <c r="AA3" s="101">
        <v>6</v>
      </c>
      <c r="AB3" s="101">
        <v>0</v>
      </c>
      <c r="AC3" s="101">
        <v>3</v>
      </c>
      <c r="AD3" s="101">
        <v>0</v>
      </c>
      <c r="AF3" s="102">
        <f>IF(E3&gt;F3,1,0)</f>
        <v>1</v>
      </c>
      <c r="AG3" s="102">
        <f>IF(G3&gt;H3,1,0)</f>
        <v>0</v>
      </c>
      <c r="AH3" s="102">
        <f>IF(I3&gt;J3,1,0)</f>
        <v>0</v>
      </c>
      <c r="AI3" s="102">
        <f>IF(K3&gt;L3,1,0)</f>
        <v>0</v>
      </c>
      <c r="AJ3" s="102">
        <f>IF(M3&gt;N3,1,0)</f>
        <v>0</v>
      </c>
    </row>
    <row r="4" spans="2:36">
      <c r="B4" s="104">
        <v>3</v>
      </c>
      <c r="C4" s="105" t="s">
        <v>14</v>
      </c>
      <c r="D4" s="106">
        <f>SUM(AF4:AJ4)</f>
        <v>0</v>
      </c>
      <c r="E4" s="107">
        <f>AB3</f>
        <v>0</v>
      </c>
      <c r="F4" s="108">
        <f>AA3</f>
        <v>6</v>
      </c>
      <c r="G4" s="109">
        <f>AB4</f>
        <v>0</v>
      </c>
      <c r="H4" s="109">
        <f>AA4</f>
        <v>6</v>
      </c>
      <c r="I4" s="109">
        <f>AA7</f>
        <v>0</v>
      </c>
      <c r="J4" s="109">
        <f>AB7</f>
        <v>0</v>
      </c>
      <c r="K4" s="109"/>
      <c r="L4" s="109"/>
      <c r="M4" s="109"/>
      <c r="N4" s="109"/>
      <c r="O4" s="110">
        <f>E4+G4+I4-F4-H4-J4</f>
        <v>-12</v>
      </c>
      <c r="P4" s="111"/>
      <c r="Q4" s="112">
        <f>Z3+Z4+Y7</f>
        <v>1</v>
      </c>
      <c r="R4" s="108">
        <f>Y3+Y4+Z7</f>
        <v>72</v>
      </c>
      <c r="S4" s="113">
        <f>Q4-R4</f>
        <v>-71</v>
      </c>
      <c r="T4" s="114" t="s">
        <v>248</v>
      </c>
      <c r="U4" s="115" t="str">
        <f>C2</f>
        <v>MEGASARAY SPOR KULÜBÜ</v>
      </c>
      <c r="V4" s="116" t="str">
        <f>C4</f>
        <v>ADANA GENÇLİK VE SPOR KULÜBÜ</v>
      </c>
      <c r="W4" s="117">
        <f t="shared" si="0"/>
        <v>3</v>
      </c>
      <c r="X4" s="118">
        <f t="shared" si="0"/>
        <v>0</v>
      </c>
      <c r="Y4" s="119">
        <v>36</v>
      </c>
      <c r="Z4" s="101">
        <v>1</v>
      </c>
      <c r="AA4" s="101">
        <v>6</v>
      </c>
      <c r="AB4" s="101">
        <v>0</v>
      </c>
      <c r="AC4" s="101">
        <v>3</v>
      </c>
      <c r="AD4" s="101">
        <v>0</v>
      </c>
      <c r="AF4" s="102">
        <f>IF(E4&gt;F4,1,0)</f>
        <v>0</v>
      </c>
      <c r="AG4" s="102">
        <f>IF(G4&gt;H4,1,0)</f>
        <v>0</v>
      </c>
      <c r="AH4" s="102">
        <f>IF(I4&gt;J4,1,0)</f>
        <v>0</v>
      </c>
      <c r="AI4" s="102">
        <f>IF(K4&gt;L4,1,0)</f>
        <v>0</v>
      </c>
      <c r="AJ4" s="102">
        <f>IF(M4&gt;N4,1,0)</f>
        <v>0</v>
      </c>
    </row>
    <row r="5" spans="2:36">
      <c r="B5" s="104">
        <v>4</v>
      </c>
      <c r="C5" s="105" t="s">
        <v>249</v>
      </c>
      <c r="D5" s="106">
        <f>SUM(AF5:AJ5)</f>
        <v>0</v>
      </c>
      <c r="E5" s="107">
        <f>AB2</f>
        <v>0</v>
      </c>
      <c r="F5" s="108">
        <f>AA2</f>
        <v>0</v>
      </c>
      <c r="G5" s="109">
        <f>AB5</f>
        <v>0</v>
      </c>
      <c r="H5" s="109">
        <f>AA5</f>
        <v>0</v>
      </c>
      <c r="I5" s="109">
        <f>AB7</f>
        <v>0</v>
      </c>
      <c r="J5" s="109">
        <f>AA7</f>
        <v>0</v>
      </c>
      <c r="K5" s="109"/>
      <c r="L5" s="109"/>
      <c r="M5" s="109"/>
      <c r="N5" s="109"/>
      <c r="O5" s="110">
        <f>E5+G5+I5-F5-H5-J5</f>
        <v>0</v>
      </c>
      <c r="P5" s="111"/>
      <c r="Q5" s="112">
        <f>Z2+Z5+Z7</f>
        <v>0</v>
      </c>
      <c r="R5" s="108">
        <f>Y2+Y5+Y7</f>
        <v>0</v>
      </c>
      <c r="S5" s="113">
        <f>Q5-R5</f>
        <v>0</v>
      </c>
      <c r="T5" s="114" t="s">
        <v>250</v>
      </c>
      <c r="U5" s="115" t="str">
        <f>C3</f>
        <v>ANTALYA TENİS İHTİSAS SPOR KULÜBÜ</v>
      </c>
      <c r="V5" s="116" t="str">
        <f>C5</f>
        <v>BYE</v>
      </c>
      <c r="W5" s="117">
        <f t="shared" si="0"/>
        <v>0</v>
      </c>
      <c r="X5" s="118">
        <f t="shared" si="0"/>
        <v>0</v>
      </c>
      <c r="Y5" s="119"/>
      <c r="AF5" s="102">
        <f>IF(E5&gt;F5,1,0)</f>
        <v>0</v>
      </c>
      <c r="AG5" s="102">
        <f>IF(G5&gt;H5,1,0)</f>
        <v>0</v>
      </c>
      <c r="AH5" s="102">
        <f>IF(I5&gt;J5,1,0)</f>
        <v>0</v>
      </c>
      <c r="AI5" s="102">
        <f>IF(K5&gt;L5,1,0)</f>
        <v>0</v>
      </c>
      <c r="AJ5" s="102">
        <f>IF(M5&gt;N5,1,0)</f>
        <v>0</v>
      </c>
    </row>
    <row r="6" spans="2:36">
      <c r="B6" s="104"/>
      <c r="C6" s="105"/>
      <c r="D6" s="106"/>
      <c r="E6" s="107"/>
      <c r="F6" s="108"/>
      <c r="G6" s="109"/>
      <c r="H6" s="109"/>
      <c r="I6" s="109"/>
      <c r="J6" s="109"/>
      <c r="K6" s="109"/>
      <c r="L6" s="109"/>
      <c r="M6" s="109"/>
      <c r="N6" s="109"/>
      <c r="O6" s="110"/>
      <c r="P6" s="120"/>
      <c r="Q6" s="112"/>
      <c r="R6" s="108"/>
      <c r="S6" s="113"/>
      <c r="T6" s="114" t="s">
        <v>251</v>
      </c>
      <c r="U6" s="115" t="str">
        <f>C2</f>
        <v>MEGASARAY SPOR KULÜBÜ</v>
      </c>
      <c r="V6" s="116" t="str">
        <f>C3</f>
        <v>ANTALYA TENİS İHTİSAS SPOR KULÜBÜ</v>
      </c>
      <c r="W6" s="117">
        <f t="shared" si="0"/>
        <v>3</v>
      </c>
      <c r="X6" s="118">
        <f t="shared" si="0"/>
        <v>0</v>
      </c>
      <c r="Y6" s="119">
        <v>36</v>
      </c>
      <c r="Z6" s="101">
        <v>8</v>
      </c>
      <c r="AA6" s="101">
        <v>6</v>
      </c>
      <c r="AB6" s="101">
        <v>0</v>
      </c>
      <c r="AC6" s="101">
        <v>3</v>
      </c>
      <c r="AD6" s="101">
        <v>0</v>
      </c>
    </row>
    <row r="7" spans="2:36" ht="15.75" thickBot="1">
      <c r="B7" s="121"/>
      <c r="C7" s="122"/>
      <c r="D7" s="123"/>
      <c r="E7" s="124"/>
      <c r="F7" s="125"/>
      <c r="G7" s="126"/>
      <c r="H7" s="126"/>
      <c r="I7" s="126"/>
      <c r="J7" s="126"/>
      <c r="K7" s="126"/>
      <c r="L7" s="126"/>
      <c r="M7" s="126"/>
      <c r="N7" s="126"/>
      <c r="O7" s="127"/>
      <c r="P7" s="128"/>
      <c r="Q7" s="129"/>
      <c r="R7" s="125"/>
      <c r="S7" s="130"/>
      <c r="T7" s="131" t="s">
        <v>252</v>
      </c>
      <c r="U7" s="132" t="str">
        <f>C4</f>
        <v>ADANA GENÇLİK VE SPOR KULÜBÜ</v>
      </c>
      <c r="V7" s="133" t="str">
        <f>C5</f>
        <v>BYE</v>
      </c>
      <c r="W7" s="134">
        <f t="shared" si="0"/>
        <v>0</v>
      </c>
      <c r="X7" s="135">
        <f t="shared" si="0"/>
        <v>0</v>
      </c>
      <c r="Y7" s="119"/>
    </row>
    <row r="8" spans="2:36" ht="15.75" thickBot="1">
      <c r="E8" s="103">
        <f>E7+E6+E5+E4+E3+E2+G7+G6+G5+G4+G3+G2+I7+I6+I5+I4+I3+I2+K7+K6+K5+K4+K3+K2+M7+M6+M5+M4+M3+M2</f>
        <v>18</v>
      </c>
      <c r="H8" s="103">
        <f>F7+F6+F5+F4+F3+F2+H7+H6+H5+H4+H3+H2+J7+J6+J5+J4+J3+J2+L7+L6+L5+L4+L3+L2+N7+N6+N5+N4+N3+N2</f>
        <v>18</v>
      </c>
      <c r="O8" s="103">
        <f>SUM(O2:O7)</f>
        <v>0</v>
      </c>
      <c r="Q8" s="103">
        <f>SUM(Q2:Q7)</f>
        <v>117</v>
      </c>
      <c r="R8" s="103">
        <f>SUM(R2:R7)</f>
        <v>117</v>
      </c>
      <c r="S8" s="103">
        <f>SUM(S2:S7)</f>
        <v>0</v>
      </c>
    </row>
    <row r="9" spans="2:36" ht="197.25" thickTop="1">
      <c r="B9" s="90" t="s">
        <v>202</v>
      </c>
      <c r="C9" s="91" t="s">
        <v>260</v>
      </c>
      <c r="D9" s="92" t="s">
        <v>234</v>
      </c>
      <c r="E9" s="93" t="s">
        <v>235</v>
      </c>
      <c r="F9" s="94" t="s">
        <v>236</v>
      </c>
      <c r="G9" s="93" t="s">
        <v>235</v>
      </c>
      <c r="H9" s="94" t="s">
        <v>236</v>
      </c>
      <c r="I9" s="93" t="s">
        <v>235</v>
      </c>
      <c r="J9" s="94" t="s">
        <v>236</v>
      </c>
      <c r="K9" s="93" t="s">
        <v>235</v>
      </c>
      <c r="L9" s="94" t="s">
        <v>236</v>
      </c>
      <c r="M9" s="93" t="s">
        <v>235</v>
      </c>
      <c r="N9" s="94" t="s">
        <v>236</v>
      </c>
      <c r="O9" s="95" t="s">
        <v>237</v>
      </c>
      <c r="P9" s="96" t="s">
        <v>238</v>
      </c>
      <c r="Q9" s="93" t="s">
        <v>239</v>
      </c>
      <c r="R9" s="94" t="s">
        <v>240</v>
      </c>
      <c r="S9" s="97" t="s">
        <v>241</v>
      </c>
      <c r="T9" s="98" t="s">
        <v>242</v>
      </c>
      <c r="U9" s="240" t="s">
        <v>243</v>
      </c>
      <c r="V9" s="241"/>
      <c r="W9" s="242" t="s">
        <v>228</v>
      </c>
      <c r="X9" s="243"/>
      <c r="Y9" s="99" t="s">
        <v>244</v>
      </c>
      <c r="Z9" s="100" t="s">
        <v>244</v>
      </c>
      <c r="AA9" s="100" t="s">
        <v>245</v>
      </c>
      <c r="AB9" s="100" t="s">
        <v>245</v>
      </c>
    </row>
    <row r="10" spans="2:36" ht="12.75" customHeight="1">
      <c r="B10" s="104">
        <v>1</v>
      </c>
      <c r="C10" s="105" t="s">
        <v>5</v>
      </c>
      <c r="D10" s="106">
        <f>SUM(AF10:AJ10)</f>
        <v>2</v>
      </c>
      <c r="E10" s="107">
        <f>AA10</f>
        <v>0</v>
      </c>
      <c r="F10" s="108">
        <f>AB10</f>
        <v>0</v>
      </c>
      <c r="G10" s="109">
        <f>AA12</f>
        <v>4</v>
      </c>
      <c r="H10" s="109">
        <f>AB12</f>
        <v>2</v>
      </c>
      <c r="I10" s="109">
        <f>AA14</f>
        <v>4</v>
      </c>
      <c r="J10" s="109">
        <f>AB14</f>
        <v>2</v>
      </c>
      <c r="K10" s="109"/>
      <c r="L10" s="109"/>
      <c r="M10" s="109"/>
      <c r="N10" s="109"/>
      <c r="O10" s="110">
        <f>E10+G10+I10-F10-H10-J10</f>
        <v>4</v>
      </c>
      <c r="P10" s="111"/>
      <c r="Q10" s="112">
        <f>Y10+Y12+Y14</f>
        <v>63</v>
      </c>
      <c r="R10" s="108">
        <f>Z10+Z12+Z14</f>
        <v>30</v>
      </c>
      <c r="S10" s="113">
        <f>Q10-R10</f>
        <v>33</v>
      </c>
      <c r="T10" s="114" t="s">
        <v>246</v>
      </c>
      <c r="U10" s="115" t="str">
        <f>C10</f>
        <v>BATMAN PETROL SPOR KULÜBÜ</v>
      </c>
      <c r="V10" s="116" t="str">
        <f>C13</f>
        <v>BYE</v>
      </c>
      <c r="W10" s="117">
        <f>AC10</f>
        <v>0</v>
      </c>
      <c r="X10" s="118">
        <f>AD10</f>
        <v>0</v>
      </c>
      <c r="Y10" s="119"/>
      <c r="AF10" s="102">
        <f>IF(E10&gt;F10,1,0)</f>
        <v>0</v>
      </c>
      <c r="AG10" s="102">
        <f>IF(G10&gt;H10,1,0)</f>
        <v>1</v>
      </c>
      <c r="AH10" s="102">
        <f>IF(I10&gt;J10,1,0)</f>
        <v>1</v>
      </c>
      <c r="AI10" s="102">
        <f>IF(K10&gt;L10,1,0)</f>
        <v>0</v>
      </c>
      <c r="AJ10" s="102">
        <f>IF(M10&gt;N10,1,0)</f>
        <v>0</v>
      </c>
    </row>
    <row r="11" spans="2:36">
      <c r="B11" s="104">
        <v>2</v>
      </c>
      <c r="C11" s="105" t="s">
        <v>206</v>
      </c>
      <c r="D11" s="106">
        <f>SUM(AF11:AJ11)</f>
        <v>0</v>
      </c>
      <c r="E11" s="107">
        <f>AA11</f>
        <v>3</v>
      </c>
      <c r="F11" s="108">
        <f>AB11</f>
        <v>4</v>
      </c>
      <c r="G11" s="109">
        <f>AA13</f>
        <v>0</v>
      </c>
      <c r="H11" s="109">
        <f>AB13</f>
        <v>0</v>
      </c>
      <c r="I11" s="109">
        <f>AB14</f>
        <v>2</v>
      </c>
      <c r="J11" s="109">
        <f>AA14</f>
        <v>4</v>
      </c>
      <c r="K11" s="109"/>
      <c r="L11" s="109"/>
      <c r="M11" s="109"/>
      <c r="N11" s="109"/>
      <c r="O11" s="110">
        <f>E11+G11+I11-F11-H11-J11</f>
        <v>-3</v>
      </c>
      <c r="P11" s="111"/>
      <c r="Q11" s="112">
        <f>Y11+Y13+Z14</f>
        <v>39</v>
      </c>
      <c r="R11" s="108">
        <f>Z11+Z13+Y14</f>
        <v>74</v>
      </c>
      <c r="S11" s="113">
        <f>Q11-R11</f>
        <v>-35</v>
      </c>
      <c r="T11" s="114" t="s">
        <v>247</v>
      </c>
      <c r="U11" s="115" t="str">
        <f>C11</f>
        <v>ELAZIĞ GENÇLİK HİZMETLERİ SPOR KULÜBÜ</v>
      </c>
      <c r="V11" s="116" t="str">
        <f>C12</f>
        <v>IĞDIR GENÇLİK VE SPOR KULÜBÜ</v>
      </c>
      <c r="W11" s="117">
        <f t="shared" ref="W11:X15" si="1">AC11</f>
        <v>1</v>
      </c>
      <c r="X11" s="118">
        <f t="shared" si="1"/>
        <v>2</v>
      </c>
      <c r="Y11" s="119">
        <v>24</v>
      </c>
      <c r="Z11" s="101">
        <v>39</v>
      </c>
      <c r="AA11" s="101">
        <v>3</v>
      </c>
      <c r="AB11" s="101">
        <v>4</v>
      </c>
      <c r="AC11" s="101">
        <v>1</v>
      </c>
      <c r="AD11" s="101">
        <v>2</v>
      </c>
      <c r="AF11" s="102">
        <f>IF(E11&gt;F11,1,0)</f>
        <v>0</v>
      </c>
      <c r="AG11" s="102">
        <f>IF(G11&gt;H11,1,0)</f>
        <v>0</v>
      </c>
      <c r="AH11" s="102">
        <f>IF(I11&gt;J11,1,0)</f>
        <v>0</v>
      </c>
      <c r="AI11" s="102">
        <f>IF(K11&gt;L11,1,0)</f>
        <v>0</v>
      </c>
      <c r="AJ11" s="102">
        <f>IF(M11&gt;N11,1,0)</f>
        <v>0</v>
      </c>
    </row>
    <row r="12" spans="2:36">
      <c r="B12" s="104">
        <v>3</v>
      </c>
      <c r="C12" s="105" t="s">
        <v>207</v>
      </c>
      <c r="D12" s="106">
        <f>SUM(AF12:AJ12)</f>
        <v>1</v>
      </c>
      <c r="E12" s="107">
        <f>AB11</f>
        <v>4</v>
      </c>
      <c r="F12" s="108">
        <f>AA11</f>
        <v>3</v>
      </c>
      <c r="G12" s="109">
        <f>AB12</f>
        <v>2</v>
      </c>
      <c r="H12" s="109">
        <f>AA12</f>
        <v>4</v>
      </c>
      <c r="I12" s="109">
        <f>AA15</f>
        <v>0</v>
      </c>
      <c r="J12" s="109">
        <f>AB15</f>
        <v>0</v>
      </c>
      <c r="K12" s="109"/>
      <c r="L12" s="109"/>
      <c r="M12" s="109"/>
      <c r="N12" s="109"/>
      <c r="O12" s="110">
        <f>E12+G12+I12-F12-H12-J12</f>
        <v>-1</v>
      </c>
      <c r="P12" s="111"/>
      <c r="Q12" s="112">
        <f>Z11+Z12+Y15</f>
        <v>54</v>
      </c>
      <c r="R12" s="108">
        <f>Y11+Y12+Z15</f>
        <v>52</v>
      </c>
      <c r="S12" s="113">
        <f>Q12-R12</f>
        <v>2</v>
      </c>
      <c r="T12" s="114" t="s">
        <v>248</v>
      </c>
      <c r="U12" s="115" t="str">
        <f>C10</f>
        <v>BATMAN PETROL SPOR KULÜBÜ</v>
      </c>
      <c r="V12" s="116" t="str">
        <f>C12</f>
        <v>IĞDIR GENÇLİK VE SPOR KULÜBÜ</v>
      </c>
      <c r="W12" s="117">
        <f t="shared" si="1"/>
        <v>2</v>
      </c>
      <c r="X12" s="118">
        <f t="shared" si="1"/>
        <v>1</v>
      </c>
      <c r="Y12" s="119">
        <v>28</v>
      </c>
      <c r="Z12" s="101">
        <v>15</v>
      </c>
      <c r="AA12" s="101">
        <v>4</v>
      </c>
      <c r="AB12" s="101">
        <v>2</v>
      </c>
      <c r="AC12" s="101">
        <v>2</v>
      </c>
      <c r="AD12" s="101">
        <v>1</v>
      </c>
      <c r="AF12" s="102">
        <f>IF(E12&gt;F12,1,0)</f>
        <v>1</v>
      </c>
      <c r="AG12" s="102">
        <f>IF(G12&gt;H12,1,0)</f>
        <v>0</v>
      </c>
      <c r="AH12" s="102">
        <f>IF(I12&gt;J12,1,0)</f>
        <v>0</v>
      </c>
      <c r="AI12" s="102">
        <f>IF(K12&gt;L12,1,0)</f>
        <v>0</v>
      </c>
      <c r="AJ12" s="102">
        <f>IF(M12&gt;N12,1,0)</f>
        <v>0</v>
      </c>
    </row>
    <row r="13" spans="2:36">
      <c r="B13" s="104">
        <v>4</v>
      </c>
      <c r="C13" s="105" t="s">
        <v>249</v>
      </c>
      <c r="D13" s="106">
        <f>SUM(AF13:AJ13)</f>
        <v>0</v>
      </c>
      <c r="E13" s="107">
        <f>AB10</f>
        <v>0</v>
      </c>
      <c r="F13" s="108">
        <f>AA10</f>
        <v>0</v>
      </c>
      <c r="G13" s="109">
        <f>AB13</f>
        <v>0</v>
      </c>
      <c r="H13" s="109">
        <f>AA13</f>
        <v>0</v>
      </c>
      <c r="I13" s="109">
        <f>AB15</f>
        <v>0</v>
      </c>
      <c r="J13" s="109">
        <f>AA15</f>
        <v>0</v>
      </c>
      <c r="K13" s="109"/>
      <c r="L13" s="109"/>
      <c r="M13" s="109"/>
      <c r="N13" s="109"/>
      <c r="O13" s="110">
        <f>E13+G13+I13-F13-H13-J13</f>
        <v>0</v>
      </c>
      <c r="P13" s="111"/>
      <c r="Q13" s="112">
        <f>Z10+Z13+Z15</f>
        <v>0</v>
      </c>
      <c r="R13" s="108">
        <f>Y10+Y13+Y15</f>
        <v>0</v>
      </c>
      <c r="S13" s="113">
        <f>Q13-R13</f>
        <v>0</v>
      </c>
      <c r="T13" s="114" t="s">
        <v>250</v>
      </c>
      <c r="U13" s="115" t="str">
        <f>C11</f>
        <v>ELAZIĞ GENÇLİK HİZMETLERİ SPOR KULÜBÜ</v>
      </c>
      <c r="V13" s="116" t="str">
        <f>C13</f>
        <v>BYE</v>
      </c>
      <c r="W13" s="117">
        <f t="shared" si="1"/>
        <v>0</v>
      </c>
      <c r="X13" s="118">
        <f t="shared" si="1"/>
        <v>0</v>
      </c>
      <c r="Y13" s="119"/>
      <c r="AF13" s="102">
        <f>IF(E13&gt;F13,1,0)</f>
        <v>0</v>
      </c>
      <c r="AG13" s="102">
        <f>IF(G13&gt;H13,1,0)</f>
        <v>0</v>
      </c>
      <c r="AH13" s="102">
        <f>IF(I13&gt;J13,1,0)</f>
        <v>0</v>
      </c>
      <c r="AI13" s="102">
        <f>IF(K13&gt;L13,1,0)</f>
        <v>0</v>
      </c>
      <c r="AJ13" s="102">
        <f>IF(M13&gt;N13,1,0)</f>
        <v>0</v>
      </c>
    </row>
    <row r="14" spans="2:36">
      <c r="B14" s="104"/>
      <c r="C14" s="105"/>
      <c r="D14" s="106"/>
      <c r="E14" s="107"/>
      <c r="F14" s="108"/>
      <c r="G14" s="109"/>
      <c r="H14" s="109"/>
      <c r="I14" s="109"/>
      <c r="J14" s="109"/>
      <c r="K14" s="109"/>
      <c r="L14" s="109"/>
      <c r="M14" s="109"/>
      <c r="N14" s="109"/>
      <c r="O14" s="110"/>
      <c r="P14" s="120"/>
      <c r="Q14" s="112"/>
      <c r="R14" s="108"/>
      <c r="S14" s="113"/>
      <c r="T14" s="114" t="s">
        <v>251</v>
      </c>
      <c r="U14" s="115" t="str">
        <f>C10</f>
        <v>BATMAN PETROL SPOR KULÜBÜ</v>
      </c>
      <c r="V14" s="116" t="str">
        <f>C11</f>
        <v>ELAZIĞ GENÇLİK HİZMETLERİ SPOR KULÜBÜ</v>
      </c>
      <c r="W14" s="117">
        <f t="shared" si="1"/>
        <v>2</v>
      </c>
      <c r="X14" s="118">
        <f t="shared" si="1"/>
        <v>1</v>
      </c>
      <c r="Y14" s="119">
        <v>35</v>
      </c>
      <c r="Z14" s="101">
        <v>15</v>
      </c>
      <c r="AA14" s="101">
        <v>4</v>
      </c>
      <c r="AB14" s="101">
        <v>2</v>
      </c>
      <c r="AC14" s="101">
        <v>2</v>
      </c>
      <c r="AD14" s="101">
        <v>1</v>
      </c>
    </row>
    <row r="15" spans="2:36" ht="15.75" thickBot="1">
      <c r="B15" s="121"/>
      <c r="C15" s="122"/>
      <c r="D15" s="123"/>
      <c r="E15" s="124"/>
      <c r="F15" s="125"/>
      <c r="G15" s="126"/>
      <c r="H15" s="126"/>
      <c r="I15" s="126"/>
      <c r="J15" s="126"/>
      <c r="K15" s="126"/>
      <c r="L15" s="126"/>
      <c r="M15" s="126"/>
      <c r="N15" s="126"/>
      <c r="O15" s="127"/>
      <c r="P15" s="128"/>
      <c r="Q15" s="129"/>
      <c r="R15" s="125"/>
      <c r="S15" s="130"/>
      <c r="T15" s="131" t="s">
        <v>252</v>
      </c>
      <c r="U15" s="132" t="str">
        <f>C12</f>
        <v>IĞDIR GENÇLİK VE SPOR KULÜBÜ</v>
      </c>
      <c r="V15" s="133" t="str">
        <f>C13</f>
        <v>BYE</v>
      </c>
      <c r="W15" s="134">
        <f t="shared" si="1"/>
        <v>0</v>
      </c>
      <c r="X15" s="135">
        <f t="shared" si="1"/>
        <v>0</v>
      </c>
      <c r="Y15" s="119"/>
    </row>
    <row r="16" spans="2:36" ht="15.75" thickBot="1">
      <c r="E16" s="103">
        <f>E13+E12+E11+E10+G13+G12+G11+G10+I13+I12+I11+I10</f>
        <v>19</v>
      </c>
      <c r="H16" s="103">
        <f>F13+F12+F11+F10+H13+H12+H11+H10+J13+J12+J11+J10</f>
        <v>19</v>
      </c>
      <c r="O16" s="103">
        <f>O10+O11+O12+O13</f>
        <v>0</v>
      </c>
      <c r="Q16" s="103">
        <f>Q10+Q11+Q12+Q13</f>
        <v>156</v>
      </c>
      <c r="R16" s="103">
        <f>R10+R11+R12+R13</f>
        <v>156</v>
      </c>
      <c r="S16" s="103">
        <f>S13+S12+S11+S10</f>
        <v>0</v>
      </c>
    </row>
    <row r="17" spans="2:36" ht="197.25" thickTop="1">
      <c r="B17" s="90" t="s">
        <v>202</v>
      </c>
      <c r="C17" s="91" t="s">
        <v>261</v>
      </c>
      <c r="D17" s="92" t="s">
        <v>234</v>
      </c>
      <c r="E17" s="93" t="s">
        <v>235</v>
      </c>
      <c r="F17" s="94" t="s">
        <v>236</v>
      </c>
      <c r="G17" s="93" t="s">
        <v>235</v>
      </c>
      <c r="H17" s="94" t="s">
        <v>236</v>
      </c>
      <c r="I17" s="93" t="s">
        <v>235</v>
      </c>
      <c r="J17" s="94" t="s">
        <v>236</v>
      </c>
      <c r="K17" s="93" t="s">
        <v>235</v>
      </c>
      <c r="L17" s="94" t="s">
        <v>236</v>
      </c>
      <c r="M17" s="93" t="s">
        <v>235</v>
      </c>
      <c r="N17" s="94" t="s">
        <v>236</v>
      </c>
      <c r="O17" s="95" t="s">
        <v>237</v>
      </c>
      <c r="P17" s="96" t="s">
        <v>238</v>
      </c>
      <c r="Q17" s="93" t="s">
        <v>239</v>
      </c>
      <c r="R17" s="94" t="s">
        <v>240</v>
      </c>
      <c r="S17" s="97" t="s">
        <v>241</v>
      </c>
      <c r="T17" s="98" t="s">
        <v>242</v>
      </c>
      <c r="U17" s="240" t="s">
        <v>243</v>
      </c>
      <c r="V17" s="241"/>
      <c r="W17" s="242" t="s">
        <v>228</v>
      </c>
      <c r="X17" s="243"/>
      <c r="Y17" s="99" t="s">
        <v>244</v>
      </c>
      <c r="Z17" s="100" t="s">
        <v>244</v>
      </c>
      <c r="AA17" s="100" t="s">
        <v>245</v>
      </c>
      <c r="AB17" s="100" t="s">
        <v>245</v>
      </c>
    </row>
    <row r="18" spans="2:36" ht="12.75" customHeight="1">
      <c r="B18" s="104">
        <v>1</v>
      </c>
      <c r="C18" s="345" t="s">
        <v>0</v>
      </c>
      <c r="D18" s="106">
        <f>SUM(AF18:AJ18)</f>
        <v>0</v>
      </c>
      <c r="E18" s="107">
        <f>AA18</f>
        <v>0</v>
      </c>
      <c r="F18" s="108">
        <f>AB18</f>
        <v>0</v>
      </c>
      <c r="G18" s="109">
        <f>AA20</f>
        <v>0</v>
      </c>
      <c r="H18" s="109">
        <f>AB20</f>
        <v>0</v>
      </c>
      <c r="I18" s="109">
        <f>AA22</f>
        <v>0</v>
      </c>
      <c r="J18" s="109">
        <f>AB22</f>
        <v>0</v>
      </c>
      <c r="K18" s="109"/>
      <c r="L18" s="109"/>
      <c r="M18" s="109"/>
      <c r="N18" s="109"/>
      <c r="O18" s="110">
        <f>E18+G18+I18-F18-H18-J18</f>
        <v>0</v>
      </c>
      <c r="P18" s="111"/>
      <c r="Q18" s="112">
        <f>Y18+Y20+Y22</f>
        <v>0</v>
      </c>
      <c r="R18" s="108">
        <f>Z18+Z20+Z22</f>
        <v>0</v>
      </c>
      <c r="S18" s="113">
        <f>Q18-R18</f>
        <v>0</v>
      </c>
      <c r="T18" s="114" t="s">
        <v>246</v>
      </c>
      <c r="U18" s="115" t="str">
        <f>C18</f>
        <v>EMEK SPOR KULÜBÜ</v>
      </c>
      <c r="V18" s="116" t="str">
        <f>C21</f>
        <v>BYE</v>
      </c>
      <c r="W18" s="117">
        <f>AC18</f>
        <v>0</v>
      </c>
      <c r="X18" s="118">
        <f>AD18</f>
        <v>0</v>
      </c>
      <c r="Y18" s="119"/>
      <c r="AF18" s="102">
        <f>IF(E18&gt;F18,1,0)</f>
        <v>0</v>
      </c>
      <c r="AG18" s="102">
        <f>IF(G18&gt;H18,1,0)</f>
        <v>0</v>
      </c>
      <c r="AH18" s="102">
        <f>IF(I18&gt;J18,1,0)</f>
        <v>0</v>
      </c>
      <c r="AI18" s="102">
        <f>IF(K18&gt;L18,1,0)</f>
        <v>0</v>
      </c>
      <c r="AJ18" s="102">
        <f>IF(M18&gt;N18,1,0)</f>
        <v>0</v>
      </c>
    </row>
    <row r="19" spans="2:36">
      <c r="B19" s="104">
        <v>2</v>
      </c>
      <c r="C19" s="105" t="s">
        <v>205</v>
      </c>
      <c r="D19" s="106">
        <f>SUM(AF19:AJ19)</f>
        <v>0</v>
      </c>
      <c r="E19" s="107">
        <f>AA19</f>
        <v>0</v>
      </c>
      <c r="F19" s="108">
        <f>AB19</f>
        <v>0</v>
      </c>
      <c r="G19" s="109">
        <f>AA21</f>
        <v>0</v>
      </c>
      <c r="H19" s="109">
        <f>AB21</f>
        <v>0</v>
      </c>
      <c r="I19" s="109">
        <f>AB22</f>
        <v>0</v>
      </c>
      <c r="J19" s="109">
        <f>AA22</f>
        <v>0</v>
      </c>
      <c r="K19" s="109"/>
      <c r="L19" s="109"/>
      <c r="M19" s="109"/>
      <c r="N19" s="109"/>
      <c r="O19" s="110">
        <f>E19+G19+I19-F19-H19-J19</f>
        <v>0</v>
      </c>
      <c r="P19" s="111"/>
      <c r="Q19" s="112">
        <f>Y19+Y21+Z22</f>
        <v>0</v>
      </c>
      <c r="R19" s="108">
        <f>Z19+Z21+Y22</f>
        <v>0</v>
      </c>
      <c r="S19" s="113">
        <f>Q19-R19</f>
        <v>0</v>
      </c>
      <c r="T19" s="114" t="s">
        <v>247</v>
      </c>
      <c r="U19" s="115" t="str">
        <f>C19</f>
        <v>KARTOPU TENİS KULÜBÜ</v>
      </c>
      <c r="V19" s="116" t="str">
        <f>C20</f>
        <v>SİİRT GENÇLİK VE SPOR KULÜBÜ</v>
      </c>
      <c r="W19" s="117">
        <f t="shared" ref="W19:X23" si="2">AC19</f>
        <v>0</v>
      </c>
      <c r="X19" s="118">
        <f t="shared" si="2"/>
        <v>0</v>
      </c>
      <c r="Y19" s="119"/>
      <c r="AF19" s="102">
        <f>IF(E19&gt;F19,1,0)</f>
        <v>0</v>
      </c>
      <c r="AG19" s="102">
        <f>IF(G19&gt;H19,1,0)</f>
        <v>0</v>
      </c>
      <c r="AH19" s="102">
        <f>IF(I19&gt;J19,1,0)</f>
        <v>0</v>
      </c>
      <c r="AI19" s="102">
        <f>IF(K19&gt;L19,1,0)</f>
        <v>0</v>
      </c>
      <c r="AJ19" s="102">
        <f>IF(M19&gt;N19,1,0)</f>
        <v>0</v>
      </c>
    </row>
    <row r="20" spans="2:36">
      <c r="B20" s="104">
        <v>3</v>
      </c>
      <c r="C20" s="105" t="s">
        <v>12</v>
      </c>
      <c r="D20" s="106">
        <f>SUM(AF20:AJ20)</f>
        <v>0</v>
      </c>
      <c r="E20" s="107">
        <f>AB19</f>
        <v>0</v>
      </c>
      <c r="F20" s="108">
        <f>AA19</f>
        <v>0</v>
      </c>
      <c r="G20" s="109">
        <f>AB20</f>
        <v>0</v>
      </c>
      <c r="H20" s="109">
        <f>AA20</f>
        <v>0</v>
      </c>
      <c r="I20" s="109">
        <f>AA23</f>
        <v>0</v>
      </c>
      <c r="J20" s="109">
        <f>AB23</f>
        <v>0</v>
      </c>
      <c r="K20" s="109"/>
      <c r="L20" s="109"/>
      <c r="M20" s="109"/>
      <c r="N20" s="109"/>
      <c r="O20" s="110">
        <f>E20+G20+I20-F20-H20-J20</f>
        <v>0</v>
      </c>
      <c r="P20" s="111"/>
      <c r="Q20" s="112">
        <f>Z19+Z20+Y23</f>
        <v>0</v>
      </c>
      <c r="R20" s="108">
        <f>Y19+Y20+Z23</f>
        <v>0</v>
      </c>
      <c r="S20" s="113">
        <f>Q20-R20</f>
        <v>0</v>
      </c>
      <c r="T20" s="114" t="s">
        <v>248</v>
      </c>
      <c r="U20" s="115" t="str">
        <f>C18</f>
        <v>EMEK SPOR KULÜBÜ</v>
      </c>
      <c r="V20" s="116" t="str">
        <f>C20</f>
        <v>SİİRT GENÇLİK VE SPOR KULÜBÜ</v>
      </c>
      <c r="W20" s="117">
        <f t="shared" si="2"/>
        <v>0</v>
      </c>
      <c r="X20" s="118">
        <f t="shared" si="2"/>
        <v>0</v>
      </c>
      <c r="Y20" s="119"/>
      <c r="AF20" s="102">
        <f>IF(E20&gt;F20,1,0)</f>
        <v>0</v>
      </c>
      <c r="AG20" s="102">
        <f>IF(G20&gt;H20,1,0)</f>
        <v>0</v>
      </c>
      <c r="AH20" s="102">
        <f>IF(I20&gt;J20,1,0)</f>
        <v>0</v>
      </c>
      <c r="AI20" s="102">
        <f>IF(K20&gt;L20,1,0)</f>
        <v>0</v>
      </c>
      <c r="AJ20" s="102">
        <f>IF(M20&gt;N20,1,0)</f>
        <v>0</v>
      </c>
    </row>
    <row r="21" spans="2:36">
      <c r="B21" s="104">
        <v>4</v>
      </c>
      <c r="C21" s="105" t="s">
        <v>249</v>
      </c>
      <c r="D21" s="106">
        <f>SUM(AF21:AJ21)</f>
        <v>0</v>
      </c>
      <c r="E21" s="107">
        <f>AB18</f>
        <v>0</v>
      </c>
      <c r="F21" s="108">
        <f>AA18</f>
        <v>0</v>
      </c>
      <c r="G21" s="109">
        <f>AB21</f>
        <v>0</v>
      </c>
      <c r="H21" s="109">
        <f>AA21</f>
        <v>0</v>
      </c>
      <c r="I21" s="109">
        <f>AB23</f>
        <v>0</v>
      </c>
      <c r="J21" s="109">
        <f>AA23</f>
        <v>0</v>
      </c>
      <c r="K21" s="109"/>
      <c r="L21" s="109"/>
      <c r="M21" s="109"/>
      <c r="N21" s="109"/>
      <c r="O21" s="110">
        <f>E21+G21+I21-F21-H21-J21</f>
        <v>0</v>
      </c>
      <c r="P21" s="111"/>
      <c r="Q21" s="112">
        <f>Z18+Z21+Z23</f>
        <v>0</v>
      </c>
      <c r="R21" s="108">
        <f>Y18+Y21+Y23</f>
        <v>0</v>
      </c>
      <c r="S21" s="113">
        <f>Q21-R21</f>
        <v>0</v>
      </c>
      <c r="T21" s="114" t="s">
        <v>250</v>
      </c>
      <c r="U21" s="115" t="str">
        <f>C19</f>
        <v>KARTOPU TENİS KULÜBÜ</v>
      </c>
      <c r="V21" s="116" t="str">
        <f>C21</f>
        <v>BYE</v>
      </c>
      <c r="W21" s="117">
        <f t="shared" si="2"/>
        <v>0</v>
      </c>
      <c r="X21" s="118">
        <f t="shared" si="2"/>
        <v>0</v>
      </c>
      <c r="Y21" s="119"/>
      <c r="AF21" s="102">
        <f>IF(E21&gt;F21,1,0)</f>
        <v>0</v>
      </c>
      <c r="AG21" s="102">
        <f>IF(G21&gt;H21,1,0)</f>
        <v>0</v>
      </c>
      <c r="AH21" s="102">
        <f>IF(I21&gt;J21,1,0)</f>
        <v>0</v>
      </c>
      <c r="AI21" s="102">
        <f>IF(K21&gt;L21,1,0)</f>
        <v>0</v>
      </c>
      <c r="AJ21" s="102">
        <f>IF(M21&gt;N21,1,0)</f>
        <v>0</v>
      </c>
    </row>
    <row r="22" spans="2:36">
      <c r="B22" s="104"/>
      <c r="C22" s="105"/>
      <c r="D22" s="106"/>
      <c r="E22" s="107"/>
      <c r="F22" s="108"/>
      <c r="G22" s="109"/>
      <c r="H22" s="109"/>
      <c r="I22" s="109"/>
      <c r="J22" s="109"/>
      <c r="K22" s="109"/>
      <c r="L22" s="109"/>
      <c r="M22" s="109"/>
      <c r="N22" s="109"/>
      <c r="O22" s="110"/>
      <c r="P22" s="120"/>
      <c r="Q22" s="112"/>
      <c r="R22" s="108"/>
      <c r="S22" s="113"/>
      <c r="T22" s="114" t="s">
        <v>251</v>
      </c>
      <c r="U22" s="115" t="str">
        <f>C18</f>
        <v>EMEK SPOR KULÜBÜ</v>
      </c>
      <c r="V22" s="116" t="str">
        <f>C19</f>
        <v>KARTOPU TENİS KULÜBÜ</v>
      </c>
      <c r="W22" s="117">
        <f t="shared" si="2"/>
        <v>0</v>
      </c>
      <c r="X22" s="118">
        <f t="shared" si="2"/>
        <v>0</v>
      </c>
      <c r="Y22" s="119"/>
    </row>
    <row r="23" spans="2:36" ht="15.75" thickBot="1">
      <c r="B23" s="121"/>
      <c r="C23" s="122"/>
      <c r="D23" s="123"/>
      <c r="E23" s="124"/>
      <c r="F23" s="125"/>
      <c r="G23" s="126"/>
      <c r="H23" s="126"/>
      <c r="I23" s="126"/>
      <c r="J23" s="126"/>
      <c r="K23" s="126"/>
      <c r="L23" s="126"/>
      <c r="M23" s="126"/>
      <c r="N23" s="126"/>
      <c r="O23" s="127"/>
      <c r="P23" s="128"/>
      <c r="Q23" s="129"/>
      <c r="R23" s="125"/>
      <c r="S23" s="130"/>
      <c r="T23" s="131" t="s">
        <v>252</v>
      </c>
      <c r="U23" s="132" t="str">
        <f>C20</f>
        <v>SİİRT GENÇLİK VE SPOR KULÜBÜ</v>
      </c>
      <c r="V23" s="133" t="str">
        <f>C21</f>
        <v>BYE</v>
      </c>
      <c r="W23" s="134">
        <f t="shared" si="2"/>
        <v>0</v>
      </c>
      <c r="X23" s="135">
        <f t="shared" si="2"/>
        <v>0</v>
      </c>
      <c r="Y23" s="119"/>
    </row>
    <row r="24" spans="2:36">
      <c r="E24" s="103">
        <f>E21+E20+E19+E18+G21+G20+G19+G18+I21+I20+I19+I18</f>
        <v>0</v>
      </c>
      <c r="H24" s="103">
        <f>F21+F20+F19+F18+H21+H20+H19+H18+J21+J20+J19+J18</f>
        <v>0</v>
      </c>
      <c r="O24" s="103">
        <f>O18+O19+O20+O21</f>
        <v>0</v>
      </c>
      <c r="Q24" s="103">
        <f>Q18+Q19+Q20+Q21</f>
        <v>0</v>
      </c>
      <c r="R24" s="103">
        <f>R18+R19+R20+R21</f>
        <v>0</v>
      </c>
      <c r="S24" s="103">
        <f>S21+S20+S19+S18</f>
        <v>0</v>
      </c>
    </row>
    <row r="25" spans="2:36" ht="15.75" thickBot="1"/>
    <row r="26" spans="2:36" ht="197.25" thickTop="1">
      <c r="B26" s="90" t="s">
        <v>202</v>
      </c>
      <c r="C26" s="91" t="s">
        <v>262</v>
      </c>
      <c r="D26" s="92" t="s">
        <v>234</v>
      </c>
      <c r="E26" s="93" t="s">
        <v>235</v>
      </c>
      <c r="F26" s="94" t="s">
        <v>236</v>
      </c>
      <c r="G26" s="93" t="s">
        <v>235</v>
      </c>
      <c r="H26" s="94" t="s">
        <v>236</v>
      </c>
      <c r="I26" s="93" t="s">
        <v>235</v>
      </c>
      <c r="J26" s="94" t="s">
        <v>236</v>
      </c>
      <c r="K26" s="93" t="s">
        <v>235</v>
      </c>
      <c r="L26" s="94" t="s">
        <v>236</v>
      </c>
      <c r="M26" s="93" t="s">
        <v>235</v>
      </c>
      <c r="N26" s="94" t="s">
        <v>236</v>
      </c>
      <c r="O26" s="95" t="s">
        <v>237</v>
      </c>
      <c r="P26" s="96" t="s">
        <v>238</v>
      </c>
      <c r="Q26" s="93" t="s">
        <v>239</v>
      </c>
      <c r="R26" s="94" t="s">
        <v>240</v>
      </c>
      <c r="S26" s="97" t="s">
        <v>241</v>
      </c>
      <c r="T26" s="98" t="s">
        <v>242</v>
      </c>
      <c r="U26" s="240" t="s">
        <v>243</v>
      </c>
      <c r="V26" s="241"/>
      <c r="W26" s="242" t="s">
        <v>228</v>
      </c>
      <c r="X26" s="243"/>
      <c r="Y26" s="99" t="s">
        <v>244</v>
      </c>
      <c r="Z26" s="100" t="s">
        <v>244</v>
      </c>
      <c r="AA26" s="100" t="s">
        <v>245</v>
      </c>
      <c r="AB26" s="100" t="s">
        <v>245</v>
      </c>
    </row>
    <row r="27" spans="2:36" ht="12.75" customHeight="1">
      <c r="B27" s="104">
        <v>1</v>
      </c>
      <c r="C27" s="105" t="s">
        <v>210</v>
      </c>
      <c r="D27" s="106">
        <f>SUM(AF27:AJ27)</f>
        <v>0</v>
      </c>
      <c r="E27" s="107">
        <f>AA27</f>
        <v>3</v>
      </c>
      <c r="F27" s="108">
        <f>AB27</f>
        <v>6</v>
      </c>
      <c r="G27" s="109">
        <f>AA29</f>
        <v>0</v>
      </c>
      <c r="H27" s="109">
        <f>AB29</f>
        <v>6</v>
      </c>
      <c r="I27" s="109">
        <f>AA31</f>
        <v>0</v>
      </c>
      <c r="J27" s="109">
        <f>AB31</f>
        <v>0</v>
      </c>
      <c r="K27" s="109"/>
      <c r="L27" s="109"/>
      <c r="M27" s="109"/>
      <c r="N27" s="109"/>
      <c r="O27" s="110">
        <f>E27+G27+I27-F27-H27-J27</f>
        <v>-9</v>
      </c>
      <c r="P27" s="111"/>
      <c r="Q27" s="112">
        <f>Y27+Y29+Y31</f>
        <v>58</v>
      </c>
      <c r="R27" s="108">
        <f>Z27+Z29+Z31</f>
        <v>93</v>
      </c>
      <c r="S27" s="113">
        <f>Q27-R27</f>
        <v>-35</v>
      </c>
      <c r="T27" s="114" t="s">
        <v>246</v>
      </c>
      <c r="U27" s="115" t="str">
        <f>C27</f>
        <v>TUNCELİ GENÇLİK HİZ. SPOR KULÜBÜ</v>
      </c>
      <c r="V27" s="116" t="str">
        <f>C30</f>
        <v>KARS SARIKAMIŞ SPOR LİSESİ</v>
      </c>
      <c r="W27" s="117">
        <f>AC27</f>
        <v>1</v>
      </c>
      <c r="X27" s="118">
        <f>AD27</f>
        <v>2</v>
      </c>
      <c r="Y27" s="119">
        <v>47</v>
      </c>
      <c r="Z27" s="101">
        <v>57</v>
      </c>
      <c r="AA27" s="101">
        <v>3</v>
      </c>
      <c r="AB27" s="101">
        <v>6</v>
      </c>
      <c r="AC27" s="101">
        <v>1</v>
      </c>
      <c r="AD27" s="101">
        <v>2</v>
      </c>
      <c r="AF27" s="102">
        <f>IF(E27&gt;F27,1,0)</f>
        <v>0</v>
      </c>
      <c r="AG27" s="102">
        <f>IF(G27&gt;H27,1,0)</f>
        <v>0</v>
      </c>
      <c r="AH27" s="102">
        <f>IF(I27&gt;J27,1,0)</f>
        <v>0</v>
      </c>
      <c r="AI27" s="102">
        <f>IF(K27&gt;L27,1,0)</f>
        <v>0</v>
      </c>
      <c r="AJ27" s="102">
        <f>IF(M27&gt;N27,1,0)</f>
        <v>0</v>
      </c>
    </row>
    <row r="28" spans="2:36">
      <c r="B28" s="104">
        <v>2</v>
      </c>
      <c r="C28" s="105" t="s">
        <v>203</v>
      </c>
      <c r="D28" s="106">
        <f>SUM(AF28:AJ28)</f>
        <v>0</v>
      </c>
      <c r="E28" s="107">
        <f>AA28</f>
        <v>0</v>
      </c>
      <c r="F28" s="108">
        <f>AB28</f>
        <v>6</v>
      </c>
      <c r="G28" s="109">
        <f>AA30</f>
        <v>0</v>
      </c>
      <c r="H28" s="109">
        <f>AB30</f>
        <v>0</v>
      </c>
      <c r="I28" s="109">
        <f>AB31</f>
        <v>0</v>
      </c>
      <c r="J28" s="109">
        <f>AA31</f>
        <v>0</v>
      </c>
      <c r="K28" s="109"/>
      <c r="L28" s="109"/>
      <c r="M28" s="109"/>
      <c r="N28" s="109"/>
      <c r="O28" s="110">
        <f>E28+G28+I28-F28-H28-J28</f>
        <v>-6</v>
      </c>
      <c r="P28" s="111"/>
      <c r="Q28" s="112">
        <f>Y28+Y30+Z31</f>
        <v>0</v>
      </c>
      <c r="R28" s="108">
        <f>Z28+Z30+Y31</f>
        <v>36</v>
      </c>
      <c r="S28" s="113">
        <f>Q28-R28</f>
        <v>-36</v>
      </c>
      <c r="T28" s="114" t="s">
        <v>247</v>
      </c>
      <c r="U28" s="115" t="str">
        <f>C28</f>
        <v>AMİDA AKADEMİ GENÇLİK VE SPOR KULÜBÜ</v>
      </c>
      <c r="V28" s="116" t="str">
        <f>C29</f>
        <v>ERZİNCAN TENİS KULÜBÜ</v>
      </c>
      <c r="W28" s="117">
        <f t="shared" ref="W28:X32" si="3">AC28</f>
        <v>0</v>
      </c>
      <c r="X28" s="118">
        <f t="shared" si="3"/>
        <v>3</v>
      </c>
      <c r="Y28" s="119">
        <v>0</v>
      </c>
      <c r="Z28" s="101">
        <v>36</v>
      </c>
      <c r="AA28" s="101">
        <v>0</v>
      </c>
      <c r="AB28" s="101">
        <v>6</v>
      </c>
      <c r="AC28" s="101">
        <v>0</v>
      </c>
      <c r="AD28" s="101">
        <v>3</v>
      </c>
      <c r="AF28" s="102">
        <f>IF(E28&gt;F28,1,0)</f>
        <v>0</v>
      </c>
      <c r="AG28" s="102">
        <f>IF(G28&gt;H28,1,0)</f>
        <v>0</v>
      </c>
      <c r="AH28" s="102">
        <f>IF(I28&gt;J28,1,0)</f>
        <v>0</v>
      </c>
      <c r="AI28" s="102">
        <f>IF(K28&gt;L28,1,0)</f>
        <v>0</v>
      </c>
      <c r="AJ28" s="102">
        <f>IF(M28&gt;N28,1,0)</f>
        <v>0</v>
      </c>
    </row>
    <row r="29" spans="2:36">
      <c r="B29" s="104">
        <v>3</v>
      </c>
      <c r="C29" s="105" t="s">
        <v>18</v>
      </c>
      <c r="D29" s="106">
        <f>SUM(AF29:AJ29)</f>
        <v>3</v>
      </c>
      <c r="E29" s="107">
        <f>AB28</f>
        <v>6</v>
      </c>
      <c r="F29" s="108">
        <f>AA28</f>
        <v>0</v>
      </c>
      <c r="G29" s="109">
        <f>AB29</f>
        <v>6</v>
      </c>
      <c r="H29" s="109">
        <f>AA29</f>
        <v>0</v>
      </c>
      <c r="I29" s="109">
        <f>AA32</f>
        <v>6</v>
      </c>
      <c r="J29" s="109">
        <f>AB32</f>
        <v>0</v>
      </c>
      <c r="K29" s="109"/>
      <c r="L29" s="109"/>
      <c r="M29" s="109"/>
      <c r="N29" s="109"/>
      <c r="O29" s="110">
        <f>E29+G29+I29-F29-H29-J29</f>
        <v>18</v>
      </c>
      <c r="P29" s="111"/>
      <c r="Q29" s="112">
        <f>Z28+Z29+Y32</f>
        <v>108</v>
      </c>
      <c r="R29" s="108">
        <f>Y28+Y29+Z32</f>
        <v>20</v>
      </c>
      <c r="S29" s="113">
        <f>Q29-R29</f>
        <v>88</v>
      </c>
      <c r="T29" s="114" t="s">
        <v>248</v>
      </c>
      <c r="U29" s="115" t="str">
        <f>C27</f>
        <v>TUNCELİ GENÇLİK HİZ. SPOR KULÜBÜ</v>
      </c>
      <c r="V29" s="116" t="str">
        <f>C29</f>
        <v>ERZİNCAN TENİS KULÜBÜ</v>
      </c>
      <c r="W29" s="117">
        <f t="shared" si="3"/>
        <v>0</v>
      </c>
      <c r="X29" s="118">
        <f t="shared" si="3"/>
        <v>3</v>
      </c>
      <c r="Y29" s="119">
        <v>11</v>
      </c>
      <c r="Z29" s="101">
        <v>36</v>
      </c>
      <c r="AA29" s="101">
        <v>0</v>
      </c>
      <c r="AB29" s="101">
        <v>6</v>
      </c>
      <c r="AC29" s="101">
        <v>0</v>
      </c>
      <c r="AD29" s="101">
        <v>3</v>
      </c>
      <c r="AF29" s="102">
        <f>IF(E29&gt;F29,1,0)</f>
        <v>1</v>
      </c>
      <c r="AG29" s="102">
        <f>IF(G29&gt;H29,1,0)</f>
        <v>1</v>
      </c>
      <c r="AH29" s="102">
        <f>IF(I29&gt;J29,1,0)</f>
        <v>1</v>
      </c>
      <c r="AI29" s="102">
        <f>IF(K29&gt;L29,1,0)</f>
        <v>0</v>
      </c>
      <c r="AJ29" s="102">
        <f>IF(M29&gt;N29,1,0)</f>
        <v>0</v>
      </c>
    </row>
    <row r="30" spans="2:36">
      <c r="B30" s="104">
        <v>4</v>
      </c>
      <c r="C30" s="105" t="s">
        <v>209</v>
      </c>
      <c r="D30" s="106">
        <f>SUM(AF30:AJ30)</f>
        <v>1</v>
      </c>
      <c r="E30" s="107">
        <f>AB27</f>
        <v>6</v>
      </c>
      <c r="F30" s="108">
        <f>AA27</f>
        <v>3</v>
      </c>
      <c r="G30" s="109">
        <f>AB30</f>
        <v>0</v>
      </c>
      <c r="H30" s="109">
        <f>AA30</f>
        <v>0</v>
      </c>
      <c r="I30" s="109">
        <f>AB32</f>
        <v>0</v>
      </c>
      <c r="J30" s="109">
        <f>AA32</f>
        <v>6</v>
      </c>
      <c r="K30" s="109"/>
      <c r="L30" s="109"/>
      <c r="M30" s="109"/>
      <c r="N30" s="109"/>
      <c r="O30" s="110">
        <f>E30+G30+I30-F30-H30-J30</f>
        <v>-3</v>
      </c>
      <c r="P30" s="111"/>
      <c r="Q30" s="112">
        <f>Z27+Z30+Z32</f>
        <v>66</v>
      </c>
      <c r="R30" s="108">
        <f>Y27+Y30+Y32</f>
        <v>83</v>
      </c>
      <c r="S30" s="113">
        <f>Q30-R30</f>
        <v>-17</v>
      </c>
      <c r="T30" s="114" t="s">
        <v>250</v>
      </c>
      <c r="U30" s="115" t="str">
        <f>C28</f>
        <v>AMİDA AKADEMİ GENÇLİK VE SPOR KULÜBÜ</v>
      </c>
      <c r="V30" s="116" t="str">
        <f>C30</f>
        <v>KARS SARIKAMIŞ SPOR LİSESİ</v>
      </c>
      <c r="W30" s="117">
        <f t="shared" si="3"/>
        <v>0</v>
      </c>
      <c r="X30" s="118">
        <f t="shared" si="3"/>
        <v>0</v>
      </c>
      <c r="Y30" s="119"/>
      <c r="AF30" s="102">
        <f>IF(E30&gt;F30,1,0)</f>
        <v>1</v>
      </c>
      <c r="AG30" s="102">
        <f>IF(G30&gt;H30,1,0)</f>
        <v>0</v>
      </c>
      <c r="AH30" s="102">
        <f>IF(I30&gt;J30,1,0)</f>
        <v>0</v>
      </c>
      <c r="AI30" s="102">
        <f>IF(K30&gt;L30,1,0)</f>
        <v>0</v>
      </c>
      <c r="AJ30" s="102">
        <f>IF(M30&gt;N30,1,0)</f>
        <v>0</v>
      </c>
    </row>
    <row r="31" spans="2:36">
      <c r="B31" s="104"/>
      <c r="C31" s="105"/>
      <c r="D31" s="106"/>
      <c r="E31" s="107"/>
      <c r="F31" s="108"/>
      <c r="G31" s="109"/>
      <c r="H31" s="109"/>
      <c r="I31" s="109"/>
      <c r="J31" s="109"/>
      <c r="K31" s="109"/>
      <c r="L31" s="109"/>
      <c r="M31" s="109"/>
      <c r="N31" s="109"/>
      <c r="O31" s="110"/>
      <c r="P31" s="120"/>
      <c r="Q31" s="112"/>
      <c r="R31" s="108"/>
      <c r="S31" s="113"/>
      <c r="T31" s="114" t="s">
        <v>251</v>
      </c>
      <c r="U31" s="115" t="str">
        <f>C27</f>
        <v>TUNCELİ GENÇLİK HİZ. SPOR KULÜBÜ</v>
      </c>
      <c r="V31" s="116" t="str">
        <f>C28</f>
        <v>AMİDA AKADEMİ GENÇLİK VE SPOR KULÜBÜ</v>
      </c>
      <c r="W31" s="117">
        <f t="shared" si="3"/>
        <v>0</v>
      </c>
      <c r="X31" s="118">
        <f t="shared" si="3"/>
        <v>0</v>
      </c>
      <c r="Y31" s="119"/>
    </row>
    <row r="32" spans="2:36" ht="15.75" thickBot="1">
      <c r="B32" s="121"/>
      <c r="C32" s="122"/>
      <c r="D32" s="123"/>
      <c r="E32" s="124"/>
      <c r="F32" s="125"/>
      <c r="G32" s="126"/>
      <c r="H32" s="126"/>
      <c r="I32" s="126"/>
      <c r="J32" s="126"/>
      <c r="K32" s="126"/>
      <c r="L32" s="126"/>
      <c r="M32" s="126"/>
      <c r="N32" s="126"/>
      <c r="O32" s="127"/>
      <c r="P32" s="128"/>
      <c r="Q32" s="129"/>
      <c r="R32" s="125"/>
      <c r="S32" s="130"/>
      <c r="T32" s="131" t="s">
        <v>252</v>
      </c>
      <c r="U32" s="132" t="str">
        <f>C29</f>
        <v>ERZİNCAN TENİS KULÜBÜ</v>
      </c>
      <c r="V32" s="133" t="str">
        <f>C30</f>
        <v>KARS SARIKAMIŞ SPOR LİSESİ</v>
      </c>
      <c r="W32" s="134">
        <f t="shared" si="3"/>
        <v>3</v>
      </c>
      <c r="X32" s="135">
        <f t="shared" si="3"/>
        <v>0</v>
      </c>
      <c r="Y32" s="119">
        <v>36</v>
      </c>
      <c r="Z32" s="101">
        <v>9</v>
      </c>
      <c r="AA32" s="101">
        <v>6</v>
      </c>
      <c r="AB32" s="101">
        <v>0</v>
      </c>
      <c r="AC32" s="101">
        <v>3</v>
      </c>
      <c r="AD32" s="101">
        <v>0</v>
      </c>
    </row>
    <row r="33" spans="2:36" ht="15.75" thickBot="1">
      <c r="E33" s="103">
        <f>E30+E29+E28+E27+G30+G29+G28+G27+I30+I29+I28+I27</f>
        <v>27</v>
      </c>
      <c r="H33" s="103">
        <f>F30+F29+F28+F27+H30+H29+H28+H27+J30+J29+J28+J27</f>
        <v>27</v>
      </c>
      <c r="O33" s="103">
        <f>O27+O28+O29+O30</f>
        <v>0</v>
      </c>
      <c r="Q33" s="103">
        <f>Q27+Q28+Q29+Q30</f>
        <v>232</v>
      </c>
      <c r="R33" s="103">
        <f>R27+R28+R29+R30</f>
        <v>232</v>
      </c>
      <c r="S33" s="103">
        <f>S30+S29+S28+S27</f>
        <v>0</v>
      </c>
    </row>
    <row r="34" spans="2:36" ht="197.25" thickTop="1">
      <c r="B34" s="90" t="s">
        <v>202</v>
      </c>
      <c r="C34" s="91" t="s">
        <v>263</v>
      </c>
      <c r="D34" s="92" t="s">
        <v>234</v>
      </c>
      <c r="E34" s="93" t="s">
        <v>235</v>
      </c>
      <c r="F34" s="94" t="s">
        <v>236</v>
      </c>
      <c r="G34" s="93" t="s">
        <v>235</v>
      </c>
      <c r="H34" s="94" t="s">
        <v>236</v>
      </c>
      <c r="I34" s="93" t="s">
        <v>235</v>
      </c>
      <c r="J34" s="94" t="s">
        <v>236</v>
      </c>
      <c r="K34" s="93" t="s">
        <v>235</v>
      </c>
      <c r="L34" s="94" t="s">
        <v>236</v>
      </c>
      <c r="M34" s="93" t="s">
        <v>235</v>
      </c>
      <c r="N34" s="94" t="s">
        <v>236</v>
      </c>
      <c r="O34" s="95" t="s">
        <v>237</v>
      </c>
      <c r="P34" s="96" t="s">
        <v>238</v>
      </c>
      <c r="Q34" s="93" t="s">
        <v>239</v>
      </c>
      <c r="R34" s="94" t="s">
        <v>240</v>
      </c>
      <c r="S34" s="97" t="s">
        <v>241</v>
      </c>
      <c r="T34" s="98" t="s">
        <v>242</v>
      </c>
      <c r="U34" s="240" t="s">
        <v>243</v>
      </c>
      <c r="V34" s="241"/>
      <c r="W34" s="242" t="s">
        <v>228</v>
      </c>
      <c r="X34" s="243"/>
      <c r="Y34" s="99" t="s">
        <v>244</v>
      </c>
      <c r="Z34" s="100" t="s">
        <v>244</v>
      </c>
      <c r="AA34" s="100" t="s">
        <v>245</v>
      </c>
      <c r="AB34" s="100" t="s">
        <v>245</v>
      </c>
    </row>
    <row r="35" spans="2:36" ht="12.75" customHeight="1">
      <c r="B35" s="104">
        <v>1</v>
      </c>
      <c r="C35" s="105" t="s">
        <v>5</v>
      </c>
      <c r="D35" s="106">
        <f>SUM(AF35:AJ35)</f>
        <v>1</v>
      </c>
      <c r="E35" s="107">
        <f>AA35</f>
        <v>0</v>
      </c>
      <c r="F35" s="108">
        <f>AB35</f>
        <v>0</v>
      </c>
      <c r="G35" s="109">
        <f>AA37</f>
        <v>0</v>
      </c>
      <c r="H35" s="109">
        <f>AB37</f>
        <v>0</v>
      </c>
      <c r="I35" s="109">
        <f>AA39</f>
        <v>6</v>
      </c>
      <c r="J35" s="109">
        <f>AB39</f>
        <v>0</v>
      </c>
      <c r="K35" s="109"/>
      <c r="L35" s="109"/>
      <c r="M35" s="109"/>
      <c r="N35" s="109"/>
      <c r="O35" s="110">
        <f>E35+G35+I35-F35-H35-J35</f>
        <v>6</v>
      </c>
      <c r="P35" s="111"/>
      <c r="Q35" s="112">
        <f>Y35+Y37+Y39</f>
        <v>36</v>
      </c>
      <c r="R35" s="108">
        <f>Z35+Z37+Z39</f>
        <v>12</v>
      </c>
      <c r="S35" s="113">
        <f>Q35-R35</f>
        <v>24</v>
      </c>
      <c r="T35" s="114" t="s">
        <v>246</v>
      </c>
      <c r="U35" s="115" t="str">
        <f>C35</f>
        <v>BATMAN PETROL SPOR KULÜBÜ</v>
      </c>
      <c r="V35" s="116" t="str">
        <f>C38</f>
        <v>BYE</v>
      </c>
      <c r="W35" s="117">
        <f>AC35</f>
        <v>0</v>
      </c>
      <c r="X35" s="118">
        <f>AD35</f>
        <v>0</v>
      </c>
      <c r="Y35" s="119"/>
      <c r="AF35" s="102">
        <f>IF(E35&gt;F35,1,0)</f>
        <v>0</v>
      </c>
      <c r="AG35" s="102">
        <f>IF(G35&gt;H35,1,0)</f>
        <v>0</v>
      </c>
      <c r="AH35" s="102">
        <f>IF(I35&gt;J35,1,0)</f>
        <v>1</v>
      </c>
      <c r="AI35" s="102">
        <f>IF(K35&gt;L35,1,0)</f>
        <v>0</v>
      </c>
      <c r="AJ35" s="102">
        <f>IF(M35&gt;N35,1,0)</f>
        <v>0</v>
      </c>
    </row>
    <row r="36" spans="2:36">
      <c r="B36" s="104">
        <v>2</v>
      </c>
      <c r="C36" s="105" t="s">
        <v>0</v>
      </c>
      <c r="D36" s="106">
        <f>SUM(AF36:AJ36)</f>
        <v>0</v>
      </c>
      <c r="E36" s="107">
        <f>AA36</f>
        <v>1</v>
      </c>
      <c r="F36" s="108">
        <f>AB36</f>
        <v>6</v>
      </c>
      <c r="G36" s="109">
        <f>AA38</f>
        <v>0</v>
      </c>
      <c r="H36" s="109">
        <f>AB38</f>
        <v>0</v>
      </c>
      <c r="I36" s="109">
        <f>AB39</f>
        <v>0</v>
      </c>
      <c r="J36" s="109">
        <f>AA39</f>
        <v>6</v>
      </c>
      <c r="K36" s="109"/>
      <c r="L36" s="109"/>
      <c r="M36" s="109"/>
      <c r="N36" s="109"/>
      <c r="O36" s="110">
        <f>E36+G36+I36-F36-H36-J36</f>
        <v>-11</v>
      </c>
      <c r="P36" s="111"/>
      <c r="Q36" s="112">
        <f>Y36+Y38+Z39</f>
        <v>38</v>
      </c>
      <c r="R36" s="108">
        <f>Z36+Z38+Y39</f>
        <v>80</v>
      </c>
      <c r="S36" s="113">
        <f>Q36-R36</f>
        <v>-42</v>
      </c>
      <c r="T36" s="114" t="s">
        <v>247</v>
      </c>
      <c r="U36" s="115" t="str">
        <f>C36</f>
        <v>EMEK SPOR KULÜBÜ</v>
      </c>
      <c r="V36" s="116" t="str">
        <f>C37</f>
        <v>ERZİNCAN TENİS KULÜBÜ</v>
      </c>
      <c r="W36" s="117">
        <f t="shared" ref="W36:X40" si="4">AC36</f>
        <v>0</v>
      </c>
      <c r="X36" s="118">
        <f t="shared" si="4"/>
        <v>3</v>
      </c>
      <c r="Y36" s="119">
        <v>26</v>
      </c>
      <c r="Z36" s="101">
        <v>44</v>
      </c>
      <c r="AA36" s="101">
        <v>1</v>
      </c>
      <c r="AB36" s="101">
        <v>6</v>
      </c>
      <c r="AC36" s="101">
        <v>0</v>
      </c>
      <c r="AD36" s="101">
        <v>3</v>
      </c>
      <c r="AF36" s="102">
        <f>IF(E36&gt;F36,1,0)</f>
        <v>0</v>
      </c>
      <c r="AG36" s="102">
        <f>IF(G36&gt;H36,1,0)</f>
        <v>0</v>
      </c>
      <c r="AH36" s="102">
        <f>IF(I36&gt;J36,1,0)</f>
        <v>0</v>
      </c>
      <c r="AI36" s="102">
        <f>IF(K36&gt;L36,1,0)</f>
        <v>0</v>
      </c>
      <c r="AJ36" s="102">
        <f>IF(M36&gt;N36,1,0)</f>
        <v>0</v>
      </c>
    </row>
    <row r="37" spans="2:36">
      <c r="B37" s="104">
        <v>3</v>
      </c>
      <c r="C37" s="105" t="s">
        <v>18</v>
      </c>
      <c r="D37" s="106">
        <f>SUM(AF37:AJ37)</f>
        <v>1</v>
      </c>
      <c r="E37" s="107">
        <f>AB36</f>
        <v>6</v>
      </c>
      <c r="F37" s="108">
        <f>AA36</f>
        <v>1</v>
      </c>
      <c r="G37" s="109">
        <f>AB37</f>
        <v>0</v>
      </c>
      <c r="H37" s="109">
        <f>AA37</f>
        <v>0</v>
      </c>
      <c r="I37" s="109">
        <f>AA40</f>
        <v>0</v>
      </c>
      <c r="J37" s="109">
        <f>AB40</f>
        <v>0</v>
      </c>
      <c r="K37" s="109"/>
      <c r="L37" s="109"/>
      <c r="M37" s="109"/>
      <c r="N37" s="109"/>
      <c r="O37" s="110">
        <f>E37+G37+I37-F37-H37-J37</f>
        <v>5</v>
      </c>
      <c r="P37" s="111"/>
      <c r="Q37" s="112">
        <f>Z36+Z37+Y40</f>
        <v>44</v>
      </c>
      <c r="R37" s="108">
        <f>Y36+Y37+Z40</f>
        <v>26</v>
      </c>
      <c r="S37" s="113">
        <f>Q37-R37</f>
        <v>18</v>
      </c>
      <c r="T37" s="114" t="s">
        <v>248</v>
      </c>
      <c r="U37" s="115" t="str">
        <f>C35</f>
        <v>BATMAN PETROL SPOR KULÜBÜ</v>
      </c>
      <c r="V37" s="116" t="str">
        <f>C37</f>
        <v>ERZİNCAN TENİS KULÜBÜ</v>
      </c>
      <c r="W37" s="117">
        <f t="shared" si="4"/>
        <v>0</v>
      </c>
      <c r="X37" s="118">
        <f t="shared" si="4"/>
        <v>0</v>
      </c>
      <c r="Y37" s="119"/>
      <c r="AF37" s="102">
        <f>IF(E37&gt;F37,1,0)</f>
        <v>1</v>
      </c>
      <c r="AG37" s="102">
        <f>IF(G37&gt;H37,1,0)</f>
        <v>0</v>
      </c>
      <c r="AH37" s="102">
        <f>IF(I37&gt;J37,1,0)</f>
        <v>0</v>
      </c>
      <c r="AI37" s="102">
        <f>IF(K37&gt;L37,1,0)</f>
        <v>0</v>
      </c>
      <c r="AJ37" s="102">
        <f>IF(M37&gt;N37,1,0)</f>
        <v>0</v>
      </c>
    </row>
    <row r="38" spans="2:36">
      <c r="B38" s="104">
        <v>4</v>
      </c>
      <c r="C38" s="105" t="s">
        <v>249</v>
      </c>
      <c r="D38" s="106">
        <f>SUM(AF38:AJ38)</f>
        <v>0</v>
      </c>
      <c r="E38" s="107">
        <f>AB35</f>
        <v>0</v>
      </c>
      <c r="F38" s="108">
        <f>AA35</f>
        <v>0</v>
      </c>
      <c r="G38" s="109">
        <f>AB38</f>
        <v>0</v>
      </c>
      <c r="H38" s="109">
        <f>AA38</f>
        <v>0</v>
      </c>
      <c r="I38" s="109">
        <f>AB40</f>
        <v>0</v>
      </c>
      <c r="J38" s="109">
        <f>AA40</f>
        <v>0</v>
      </c>
      <c r="K38" s="109"/>
      <c r="L38" s="109"/>
      <c r="M38" s="109"/>
      <c r="N38" s="109"/>
      <c r="O38" s="110">
        <f>E38+G38+I38-F38-H38-J38</f>
        <v>0</v>
      </c>
      <c r="P38" s="111"/>
      <c r="Q38" s="112">
        <f>Z35+Z38+Z40</f>
        <v>0</v>
      </c>
      <c r="R38" s="108">
        <f>Y35+Y38+Y40</f>
        <v>0</v>
      </c>
      <c r="S38" s="113">
        <f>Q38-R38</f>
        <v>0</v>
      </c>
      <c r="T38" s="114" t="s">
        <v>250</v>
      </c>
      <c r="U38" s="115" t="str">
        <f>C36</f>
        <v>EMEK SPOR KULÜBÜ</v>
      </c>
      <c r="V38" s="116" t="str">
        <f>C38</f>
        <v>BYE</v>
      </c>
      <c r="W38" s="117">
        <f t="shared" si="4"/>
        <v>0</v>
      </c>
      <c r="X38" s="118">
        <f t="shared" si="4"/>
        <v>0</v>
      </c>
      <c r="Y38" s="119"/>
      <c r="AF38" s="102">
        <f>IF(E38&gt;F38,1,0)</f>
        <v>0</v>
      </c>
      <c r="AG38" s="102">
        <f>IF(G38&gt;H38,1,0)</f>
        <v>0</v>
      </c>
      <c r="AH38" s="102">
        <f>IF(I38&gt;J38,1,0)</f>
        <v>0</v>
      </c>
      <c r="AI38" s="102">
        <f>IF(K38&gt;L38,1,0)</f>
        <v>0</v>
      </c>
      <c r="AJ38" s="102">
        <f>IF(M38&gt;N38,1,0)</f>
        <v>0</v>
      </c>
    </row>
    <row r="39" spans="2:36">
      <c r="B39" s="104"/>
      <c r="C39" s="105"/>
      <c r="D39" s="106"/>
      <c r="E39" s="107"/>
      <c r="F39" s="108"/>
      <c r="G39" s="109"/>
      <c r="H39" s="109"/>
      <c r="I39" s="109"/>
      <c r="J39" s="109"/>
      <c r="K39" s="109"/>
      <c r="L39" s="109"/>
      <c r="M39" s="109"/>
      <c r="N39" s="109"/>
      <c r="O39" s="110"/>
      <c r="P39" s="120"/>
      <c r="Q39" s="112"/>
      <c r="R39" s="108"/>
      <c r="S39" s="113"/>
      <c r="T39" s="114" t="s">
        <v>251</v>
      </c>
      <c r="U39" s="115" t="str">
        <f>C35</f>
        <v>BATMAN PETROL SPOR KULÜBÜ</v>
      </c>
      <c r="V39" s="116" t="str">
        <f>C36</f>
        <v>EMEK SPOR KULÜBÜ</v>
      </c>
      <c r="W39" s="117">
        <f t="shared" si="4"/>
        <v>3</v>
      </c>
      <c r="X39" s="118">
        <f t="shared" si="4"/>
        <v>0</v>
      </c>
      <c r="Y39" s="119">
        <v>36</v>
      </c>
      <c r="Z39" s="101">
        <v>12</v>
      </c>
      <c r="AA39" s="101">
        <v>6</v>
      </c>
      <c r="AB39" s="101">
        <v>0</v>
      </c>
      <c r="AC39" s="101">
        <v>3</v>
      </c>
      <c r="AD39" s="101">
        <v>0</v>
      </c>
    </row>
    <row r="40" spans="2:36" ht="15.75" thickBot="1">
      <c r="B40" s="121"/>
      <c r="C40" s="122"/>
      <c r="D40" s="123"/>
      <c r="E40" s="124"/>
      <c r="F40" s="125"/>
      <c r="G40" s="126"/>
      <c r="H40" s="126"/>
      <c r="I40" s="126"/>
      <c r="J40" s="126"/>
      <c r="K40" s="126"/>
      <c r="L40" s="126"/>
      <c r="M40" s="126"/>
      <c r="N40" s="126"/>
      <c r="O40" s="127"/>
      <c r="P40" s="128"/>
      <c r="Q40" s="129"/>
      <c r="R40" s="125"/>
      <c r="S40" s="130"/>
      <c r="T40" s="131" t="s">
        <v>252</v>
      </c>
      <c r="U40" s="132" t="str">
        <f>C37</f>
        <v>ERZİNCAN TENİS KULÜBÜ</v>
      </c>
      <c r="V40" s="133" t="str">
        <f>C38</f>
        <v>BYE</v>
      </c>
      <c r="W40" s="134">
        <f t="shared" si="4"/>
        <v>0</v>
      </c>
      <c r="X40" s="135">
        <f t="shared" si="4"/>
        <v>0</v>
      </c>
      <c r="Y40" s="119"/>
    </row>
    <row r="41" spans="2:36" ht="15.75" thickBot="1">
      <c r="E41" s="103">
        <f>E38+E37+E36+E35+G38+G37+G36+G35+I38+I37+I36+I35</f>
        <v>13</v>
      </c>
      <c r="H41" s="103">
        <f>F38+F37+F36+F35+H38+H37+H36+H35+J38+J37+J36+J35</f>
        <v>13</v>
      </c>
      <c r="O41" s="103">
        <f>O35+O36+O37+O38</f>
        <v>0</v>
      </c>
      <c r="Q41" s="103">
        <f>Q35+Q36+Q37+Q38</f>
        <v>118</v>
      </c>
      <c r="R41" s="103">
        <f>R35+R36+R37+R38</f>
        <v>118</v>
      </c>
      <c r="S41" s="103">
        <f>S38+S37+S36+S35</f>
        <v>0</v>
      </c>
    </row>
    <row r="42" spans="2:36" ht="69.75" thickTop="1">
      <c r="B42" s="90" t="s">
        <v>214</v>
      </c>
      <c r="C42" s="91" t="s">
        <v>231</v>
      </c>
      <c r="D42" s="92" t="s">
        <v>234</v>
      </c>
      <c r="E42" s="93" t="s">
        <v>235</v>
      </c>
      <c r="F42" s="94" t="s">
        <v>236</v>
      </c>
      <c r="G42" s="93" t="s">
        <v>235</v>
      </c>
      <c r="H42" s="94" t="s">
        <v>236</v>
      </c>
      <c r="I42" s="93" t="s">
        <v>235</v>
      </c>
      <c r="J42" s="94" t="s">
        <v>236</v>
      </c>
      <c r="K42" s="93" t="s">
        <v>235</v>
      </c>
      <c r="L42" s="94" t="s">
        <v>236</v>
      </c>
      <c r="M42" s="93" t="s">
        <v>235</v>
      </c>
      <c r="N42" s="94" t="s">
        <v>236</v>
      </c>
      <c r="O42" s="95" t="s">
        <v>237</v>
      </c>
      <c r="P42" s="96" t="s">
        <v>238</v>
      </c>
      <c r="Q42" s="93" t="s">
        <v>239</v>
      </c>
      <c r="R42" s="94" t="s">
        <v>240</v>
      </c>
      <c r="S42" s="97" t="s">
        <v>241</v>
      </c>
      <c r="T42" s="98" t="s">
        <v>242</v>
      </c>
      <c r="U42" s="240" t="s">
        <v>243</v>
      </c>
      <c r="V42" s="241"/>
      <c r="W42" s="242" t="s">
        <v>228</v>
      </c>
      <c r="X42" s="243"/>
      <c r="Y42" s="99" t="s">
        <v>244</v>
      </c>
      <c r="Z42" s="100" t="s">
        <v>244</v>
      </c>
      <c r="AA42" s="100" t="s">
        <v>245</v>
      </c>
      <c r="AB42" s="100" t="s">
        <v>245</v>
      </c>
    </row>
    <row r="43" spans="2:36" ht="12.75" customHeight="1">
      <c r="B43" s="104">
        <v>1</v>
      </c>
      <c r="C43" s="105" t="s">
        <v>215</v>
      </c>
      <c r="D43" s="106">
        <f>SUM(AF43:AJ43)</f>
        <v>2</v>
      </c>
      <c r="E43" s="107">
        <f>AA43</f>
        <v>0</v>
      </c>
      <c r="F43" s="108">
        <f>AB43</f>
        <v>0</v>
      </c>
      <c r="G43" s="109">
        <f>AA45</f>
        <v>6</v>
      </c>
      <c r="H43" s="109">
        <f>AB45</f>
        <v>0</v>
      </c>
      <c r="I43" s="109">
        <f>AA47</f>
        <v>4</v>
      </c>
      <c r="J43" s="109">
        <f>AB47</f>
        <v>2</v>
      </c>
      <c r="K43" s="109"/>
      <c r="L43" s="109"/>
      <c r="M43" s="109"/>
      <c r="N43" s="109"/>
      <c r="O43" s="110">
        <f>E43+G43+I43-F43-H43-J43</f>
        <v>8</v>
      </c>
      <c r="P43" s="111"/>
      <c r="Q43" s="112">
        <f>Y43+Y45+Y47</f>
        <v>60</v>
      </c>
      <c r="R43" s="108">
        <f>Z43+Z45+Z47</f>
        <v>12</v>
      </c>
      <c r="S43" s="113">
        <f>Q43-R43</f>
        <v>48</v>
      </c>
      <c r="T43" s="114" t="s">
        <v>246</v>
      </c>
      <c r="U43" s="115" t="str">
        <f>C43</f>
        <v>SAMSUN TENİS İHTİSAS KULÜBÜ</v>
      </c>
      <c r="V43" s="116" t="str">
        <f>C46</f>
        <v>BYE</v>
      </c>
      <c r="W43" s="117">
        <f>AC43</f>
        <v>0</v>
      </c>
      <c r="X43" s="118">
        <f>AD43</f>
        <v>0</v>
      </c>
      <c r="Y43" s="119"/>
      <c r="AF43" s="102">
        <f>IF(E43&gt;F43,1,0)</f>
        <v>0</v>
      </c>
      <c r="AG43" s="102">
        <f>IF(G43&gt;H43,1,0)</f>
        <v>1</v>
      </c>
      <c r="AH43" s="102">
        <f>IF(I43&gt;J43,1,0)</f>
        <v>1</v>
      </c>
      <c r="AI43" s="102">
        <f>IF(K43&gt;L43,1,0)</f>
        <v>0</v>
      </c>
      <c r="AJ43" s="102">
        <f>IF(M43&gt;N43,1,0)</f>
        <v>0</v>
      </c>
    </row>
    <row r="44" spans="2:36">
      <c r="B44" s="104">
        <v>2</v>
      </c>
      <c r="C44" s="105" t="s">
        <v>8</v>
      </c>
      <c r="D44" s="106">
        <f>SUM(AF44:AJ44)</f>
        <v>1</v>
      </c>
      <c r="E44" s="107">
        <f>AA44</f>
        <v>6</v>
      </c>
      <c r="F44" s="108">
        <f>AB44</f>
        <v>0</v>
      </c>
      <c r="G44" s="109">
        <f>AA46</f>
        <v>0</v>
      </c>
      <c r="H44" s="109">
        <f>AB46</f>
        <v>0</v>
      </c>
      <c r="I44" s="109">
        <f>AB47</f>
        <v>2</v>
      </c>
      <c r="J44" s="109">
        <f>AA47</f>
        <v>4</v>
      </c>
      <c r="K44" s="109"/>
      <c r="L44" s="109"/>
      <c r="M44" s="109"/>
      <c r="N44" s="109"/>
      <c r="O44" s="110">
        <f>E44+G44+I44-F44-H44-J44</f>
        <v>4</v>
      </c>
      <c r="P44" s="111"/>
      <c r="Q44" s="112">
        <f>Y44+Y46+Z47</f>
        <v>48</v>
      </c>
      <c r="R44" s="108">
        <f>Z44+Z46+Y47</f>
        <v>24</v>
      </c>
      <c r="S44" s="113">
        <f>Q44-R44</f>
        <v>24</v>
      </c>
      <c r="T44" s="114" t="s">
        <v>247</v>
      </c>
      <c r="U44" s="115" t="str">
        <f>C44</f>
        <v>KARADENİZ TENİS KULÜBÜ</v>
      </c>
      <c r="V44" s="116" t="str">
        <f>C45</f>
        <v>ÇAY İLKÖĞRETİM SPOR KULÜBÜ</v>
      </c>
      <c r="W44" s="117">
        <f t="shared" ref="W44:X48" si="5">AC44</f>
        <v>3</v>
      </c>
      <c r="X44" s="118">
        <f t="shared" si="5"/>
        <v>0</v>
      </c>
      <c r="Y44" s="119">
        <v>36</v>
      </c>
      <c r="Z44" s="101">
        <v>0</v>
      </c>
      <c r="AA44" s="101">
        <v>6</v>
      </c>
      <c r="AB44" s="101">
        <v>0</v>
      </c>
      <c r="AC44" s="101">
        <v>3</v>
      </c>
      <c r="AD44" s="101">
        <v>0</v>
      </c>
      <c r="AF44" s="102">
        <f>IF(E44&gt;F44,1,0)</f>
        <v>1</v>
      </c>
      <c r="AG44" s="102">
        <f>IF(G44&gt;H44,1,0)</f>
        <v>0</v>
      </c>
      <c r="AH44" s="102">
        <f>IF(I44&gt;J44,1,0)</f>
        <v>0</v>
      </c>
      <c r="AI44" s="102">
        <f>IF(K44&gt;L44,1,0)</f>
        <v>0</v>
      </c>
      <c r="AJ44" s="102">
        <f>IF(M44&gt;N44,1,0)</f>
        <v>0</v>
      </c>
    </row>
    <row r="45" spans="2:36">
      <c r="B45" s="104">
        <v>3</v>
      </c>
      <c r="C45" s="105" t="s">
        <v>217</v>
      </c>
      <c r="D45" s="106">
        <f>SUM(AF45:AJ45)</f>
        <v>0</v>
      </c>
      <c r="E45" s="107">
        <f>AB44</f>
        <v>0</v>
      </c>
      <c r="F45" s="108">
        <f>AA44</f>
        <v>6</v>
      </c>
      <c r="G45" s="109">
        <f>AB45</f>
        <v>0</v>
      </c>
      <c r="H45" s="109">
        <f>AA45</f>
        <v>6</v>
      </c>
      <c r="I45" s="109">
        <f>AA48</f>
        <v>0</v>
      </c>
      <c r="J45" s="109">
        <f>AB48</f>
        <v>0</v>
      </c>
      <c r="K45" s="109"/>
      <c r="L45" s="109"/>
      <c r="M45" s="109"/>
      <c r="N45" s="109"/>
      <c r="O45" s="110">
        <f>E45+G45+I45-F45-H45-J45</f>
        <v>-12</v>
      </c>
      <c r="P45" s="111"/>
      <c r="Q45" s="112">
        <f>Z44+Z45+Y48</f>
        <v>0</v>
      </c>
      <c r="R45" s="108">
        <f>Y44+Y45+Z48</f>
        <v>72</v>
      </c>
      <c r="S45" s="113">
        <f>Q45-R45</f>
        <v>-72</v>
      </c>
      <c r="T45" s="114" t="s">
        <v>248</v>
      </c>
      <c r="U45" s="115" t="str">
        <f>C43</f>
        <v>SAMSUN TENİS İHTİSAS KULÜBÜ</v>
      </c>
      <c r="V45" s="116" t="str">
        <f>C45</f>
        <v>ÇAY İLKÖĞRETİM SPOR KULÜBÜ</v>
      </c>
      <c r="W45" s="117">
        <f t="shared" si="5"/>
        <v>3</v>
      </c>
      <c r="X45" s="118">
        <f t="shared" si="5"/>
        <v>0</v>
      </c>
      <c r="Y45" s="119">
        <v>36</v>
      </c>
      <c r="Z45" s="101">
        <v>0</v>
      </c>
      <c r="AA45" s="101">
        <v>6</v>
      </c>
      <c r="AB45" s="101">
        <v>0</v>
      </c>
      <c r="AC45" s="101">
        <v>3</v>
      </c>
      <c r="AD45" s="101">
        <v>0</v>
      </c>
      <c r="AF45" s="102">
        <f>IF(E45&gt;F45,1,0)</f>
        <v>0</v>
      </c>
      <c r="AG45" s="102">
        <f>IF(G45&gt;H45,1,0)</f>
        <v>0</v>
      </c>
      <c r="AH45" s="102">
        <f>IF(I45&gt;J45,1,0)</f>
        <v>0</v>
      </c>
      <c r="AI45" s="102">
        <f>IF(K45&gt;L45,1,0)</f>
        <v>0</v>
      </c>
      <c r="AJ45" s="102">
        <f>IF(M45&gt;N45,1,0)</f>
        <v>0</v>
      </c>
    </row>
    <row r="46" spans="2:36">
      <c r="B46" s="104">
        <v>4</v>
      </c>
      <c r="C46" s="105" t="s">
        <v>249</v>
      </c>
      <c r="D46" s="106">
        <f>SUM(AF46:AJ46)</f>
        <v>0</v>
      </c>
      <c r="E46" s="107">
        <f>AB43</f>
        <v>0</v>
      </c>
      <c r="F46" s="108">
        <f>AA43</f>
        <v>0</v>
      </c>
      <c r="G46" s="109">
        <f>AB46</f>
        <v>0</v>
      </c>
      <c r="H46" s="109">
        <f>AA46</f>
        <v>0</v>
      </c>
      <c r="I46" s="109">
        <f>AB48</f>
        <v>0</v>
      </c>
      <c r="J46" s="109">
        <f>AA48</f>
        <v>0</v>
      </c>
      <c r="K46" s="109"/>
      <c r="L46" s="109"/>
      <c r="M46" s="109"/>
      <c r="N46" s="109"/>
      <c r="O46" s="110">
        <f>E46+G46+I46-F46-H46-J46</f>
        <v>0</v>
      </c>
      <c r="P46" s="111"/>
      <c r="Q46" s="112">
        <f>Z43+Z46+Z48</f>
        <v>0</v>
      </c>
      <c r="R46" s="108">
        <f>Y43+Y46+Y48</f>
        <v>0</v>
      </c>
      <c r="S46" s="113">
        <f>Q46-R46</f>
        <v>0</v>
      </c>
      <c r="T46" s="114" t="s">
        <v>250</v>
      </c>
      <c r="U46" s="115" t="str">
        <f>C44</f>
        <v>KARADENİZ TENİS KULÜBÜ</v>
      </c>
      <c r="V46" s="116" t="str">
        <f>C46</f>
        <v>BYE</v>
      </c>
      <c r="W46" s="117">
        <f t="shared" si="5"/>
        <v>0</v>
      </c>
      <c r="X46" s="118">
        <f t="shared" si="5"/>
        <v>0</v>
      </c>
      <c r="Y46" s="119"/>
      <c r="AF46" s="102">
        <f>IF(E46&gt;F46,1,0)</f>
        <v>0</v>
      </c>
      <c r="AG46" s="102">
        <f>IF(G46&gt;H46,1,0)</f>
        <v>0</v>
      </c>
      <c r="AH46" s="102">
        <f>IF(I46&gt;J46,1,0)</f>
        <v>0</v>
      </c>
      <c r="AI46" s="102">
        <f>IF(K46&gt;L46,1,0)</f>
        <v>0</v>
      </c>
      <c r="AJ46" s="102">
        <f>IF(M46&gt;N46,1,0)</f>
        <v>0</v>
      </c>
    </row>
    <row r="47" spans="2:36">
      <c r="B47" s="104"/>
      <c r="C47" s="105"/>
      <c r="D47" s="106"/>
      <c r="E47" s="107"/>
      <c r="F47" s="108"/>
      <c r="G47" s="109"/>
      <c r="H47" s="109"/>
      <c r="I47" s="109"/>
      <c r="J47" s="109"/>
      <c r="K47" s="109"/>
      <c r="L47" s="109"/>
      <c r="M47" s="109"/>
      <c r="N47" s="109"/>
      <c r="O47" s="110"/>
      <c r="P47" s="120"/>
      <c r="Q47" s="112"/>
      <c r="R47" s="108"/>
      <c r="S47" s="113"/>
      <c r="T47" s="114" t="s">
        <v>251</v>
      </c>
      <c r="U47" s="115" t="str">
        <f>C43</f>
        <v>SAMSUN TENİS İHTİSAS KULÜBÜ</v>
      </c>
      <c r="V47" s="116" t="str">
        <f>C44</f>
        <v>KARADENİZ TENİS KULÜBÜ</v>
      </c>
      <c r="W47" s="117">
        <f t="shared" si="5"/>
        <v>2</v>
      </c>
      <c r="X47" s="118">
        <f t="shared" si="5"/>
        <v>1</v>
      </c>
      <c r="Y47" s="119">
        <v>24</v>
      </c>
      <c r="Z47" s="101">
        <v>12</v>
      </c>
      <c r="AA47" s="101">
        <v>4</v>
      </c>
      <c r="AB47" s="101">
        <v>2</v>
      </c>
      <c r="AC47" s="101">
        <v>2</v>
      </c>
      <c r="AD47" s="101">
        <v>1</v>
      </c>
    </row>
    <row r="48" spans="2:36" ht="15.75" thickBot="1">
      <c r="B48" s="121"/>
      <c r="C48" s="122"/>
      <c r="D48" s="123"/>
      <c r="E48" s="124"/>
      <c r="F48" s="125"/>
      <c r="G48" s="126"/>
      <c r="H48" s="126"/>
      <c r="I48" s="126"/>
      <c r="J48" s="126"/>
      <c r="K48" s="126"/>
      <c r="L48" s="126"/>
      <c r="M48" s="126"/>
      <c r="N48" s="126"/>
      <c r="O48" s="127"/>
      <c r="P48" s="128"/>
      <c r="Q48" s="129"/>
      <c r="R48" s="125"/>
      <c r="S48" s="130"/>
      <c r="T48" s="131" t="s">
        <v>252</v>
      </c>
      <c r="U48" s="132" t="str">
        <f>C45</f>
        <v>ÇAY İLKÖĞRETİM SPOR KULÜBÜ</v>
      </c>
      <c r="V48" s="133" t="str">
        <f>C46</f>
        <v>BYE</v>
      </c>
      <c r="W48" s="134">
        <f t="shared" si="5"/>
        <v>0</v>
      </c>
      <c r="X48" s="135">
        <f t="shared" si="5"/>
        <v>0</v>
      </c>
      <c r="Y48" s="119"/>
    </row>
    <row r="49" spans="5:19">
      <c r="E49" s="103">
        <f>E46+E45+E44+E43+G46+G45+G44+G43+I46+I45+I44+I43</f>
        <v>18</v>
      </c>
      <c r="H49" s="103">
        <f>F46+F45+F44+F43+H46+H45+H44+H43+J46+J45+J44+J43</f>
        <v>18</v>
      </c>
      <c r="O49" s="103">
        <f>O43+O44+O45+O46</f>
        <v>0</v>
      </c>
      <c r="Q49" s="103">
        <f>Q43+Q44+Q45+Q46</f>
        <v>108</v>
      </c>
      <c r="R49" s="103">
        <f>R43+R44+R45+R46</f>
        <v>108</v>
      </c>
      <c r="S49" s="103">
        <f>S46+S45+S44+S43</f>
        <v>0</v>
      </c>
    </row>
  </sheetData>
  <mergeCells count="12">
    <mergeCell ref="U42:V42"/>
    <mergeCell ref="W42:X42"/>
    <mergeCell ref="U26:V26"/>
    <mergeCell ref="W26:X26"/>
    <mergeCell ref="U34:V34"/>
    <mergeCell ref="W34:X34"/>
    <mergeCell ref="U1:V1"/>
    <mergeCell ref="W1:X1"/>
    <mergeCell ref="U9:V9"/>
    <mergeCell ref="W9:X9"/>
    <mergeCell ref="U17:V17"/>
    <mergeCell ref="W17:X1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98"/>
  <sheetViews>
    <sheetView topLeftCell="A355" workbookViewId="0">
      <selection activeCell="O336" sqref="O336:T336"/>
    </sheetView>
  </sheetViews>
  <sheetFormatPr defaultColWidth="8.7109375" defaultRowHeight="11.25"/>
  <cols>
    <col min="1" max="1" width="10.7109375" style="151" customWidth="1"/>
    <col min="2" max="2" width="9.7109375" style="151" customWidth="1"/>
    <col min="3" max="3" width="6.7109375" style="152" customWidth="1"/>
    <col min="4" max="4" width="7" style="152" customWidth="1"/>
    <col min="5" max="5" width="28.7109375" style="152" customWidth="1"/>
    <col min="6" max="6" width="2.42578125" style="152" customWidth="1"/>
    <col min="7" max="7" width="28.7109375" style="152" customWidth="1"/>
    <col min="8" max="13" width="3.5703125" style="152" customWidth="1"/>
    <col min="14" max="14" width="1.28515625" style="151" customWidth="1"/>
    <col min="15" max="20" width="5.28515625" style="151" customWidth="1"/>
    <col min="21" max="21" width="13" style="151" customWidth="1"/>
    <col min="22" max="22" width="28.28515625" style="151" bestFit="1" customWidth="1"/>
    <col min="23" max="23" width="6.28515625" style="151" bestFit="1" customWidth="1"/>
    <col min="24" max="24" width="8.7109375" style="151"/>
    <col min="25" max="25" width="20.7109375" style="151" bestFit="1" customWidth="1"/>
    <col min="26" max="27" width="8.7109375" style="151"/>
    <col min="28" max="28" width="18.7109375" style="151" bestFit="1" customWidth="1"/>
    <col min="29" max="16384" width="8.7109375" style="151"/>
  </cols>
  <sheetData>
    <row r="1" spans="1:25" ht="1.9" customHeight="1" thickBot="1"/>
    <row r="2" spans="1:25" ht="21" customHeight="1">
      <c r="A2" s="153"/>
      <c r="B2" s="153"/>
      <c r="C2" s="244" t="s">
        <v>295</v>
      </c>
      <c r="D2" s="245"/>
      <c r="E2" s="245"/>
      <c r="F2" s="245"/>
      <c r="G2" s="245"/>
      <c r="H2" s="245"/>
      <c r="I2" s="245"/>
      <c r="J2" s="245"/>
      <c r="K2" s="245"/>
      <c r="L2" s="245"/>
      <c r="M2" s="246"/>
    </row>
    <row r="3" spans="1:25" ht="6" customHeight="1" thickBot="1">
      <c r="A3" s="153"/>
      <c r="B3" s="153"/>
      <c r="C3" s="247"/>
      <c r="D3" s="248"/>
      <c r="E3" s="248"/>
      <c r="F3" s="248"/>
      <c r="G3" s="248"/>
      <c r="H3" s="248"/>
      <c r="I3" s="248"/>
      <c r="J3" s="248"/>
      <c r="K3" s="248"/>
      <c r="L3" s="248"/>
      <c r="M3" s="249"/>
    </row>
    <row r="4" spans="1:25" ht="14.45" customHeight="1" thickBot="1">
      <c r="A4" s="153"/>
      <c r="B4" s="153"/>
      <c r="C4" s="250" t="s">
        <v>225</v>
      </c>
      <c r="D4" s="251"/>
      <c r="E4" s="252" t="s">
        <v>279</v>
      </c>
      <c r="F4" s="253"/>
      <c r="G4" s="154" t="s">
        <v>280</v>
      </c>
      <c r="H4" s="254" t="s">
        <v>281</v>
      </c>
      <c r="I4" s="255"/>
      <c r="J4" s="255"/>
      <c r="K4" s="255"/>
      <c r="L4" s="255"/>
      <c r="M4" s="256"/>
      <c r="R4" s="155"/>
      <c r="S4" s="156"/>
      <c r="T4" s="157"/>
      <c r="U4" s="157"/>
    </row>
    <row r="5" spans="1:25" ht="14.45" customHeight="1" thickBot="1">
      <c r="A5" s="153"/>
      <c r="B5" s="153"/>
      <c r="C5" s="257">
        <v>45147</v>
      </c>
      <c r="D5" s="258"/>
      <c r="E5" s="259" t="s">
        <v>232</v>
      </c>
      <c r="F5" s="260"/>
      <c r="G5" s="158"/>
      <c r="H5" s="261"/>
      <c r="I5" s="262"/>
      <c r="J5" s="262"/>
      <c r="K5" s="262"/>
      <c r="L5" s="262"/>
      <c r="M5" s="263"/>
    </row>
    <row r="6" spans="1:25" ht="14.45" customHeight="1" thickBot="1">
      <c r="A6" s="153"/>
      <c r="B6" s="153"/>
      <c r="C6" s="261"/>
      <c r="D6" s="262"/>
      <c r="E6" s="262"/>
      <c r="F6" s="262"/>
      <c r="G6" s="262"/>
      <c r="H6" s="262"/>
      <c r="I6" s="262"/>
      <c r="J6" s="262"/>
      <c r="K6" s="262"/>
      <c r="L6" s="262"/>
      <c r="M6" s="263"/>
    </row>
    <row r="7" spans="1:25" ht="14.45" customHeight="1" thickBot="1">
      <c r="A7" s="153"/>
      <c r="B7" s="153"/>
      <c r="C7" s="159" t="s">
        <v>227</v>
      </c>
      <c r="D7" s="160"/>
      <c r="E7" s="159" t="s">
        <v>282</v>
      </c>
      <c r="F7" s="160" t="s">
        <v>283</v>
      </c>
      <c r="G7" s="159" t="s">
        <v>282</v>
      </c>
      <c r="H7" s="276" t="s">
        <v>228</v>
      </c>
      <c r="I7" s="276"/>
      <c r="J7" s="276"/>
      <c r="K7" s="276"/>
      <c r="L7" s="276"/>
      <c r="M7" s="251"/>
      <c r="Y7" s="103"/>
    </row>
    <row r="8" spans="1:25" ht="14.45" customHeight="1" thickBot="1">
      <c r="A8" s="153"/>
      <c r="B8" s="153"/>
      <c r="C8" s="161"/>
      <c r="D8" s="162"/>
      <c r="E8" s="163" t="s">
        <v>6</v>
      </c>
      <c r="F8" s="162"/>
      <c r="G8" s="161" t="s">
        <v>296</v>
      </c>
      <c r="H8" s="277">
        <f>S15</f>
        <v>3</v>
      </c>
      <c r="I8" s="278"/>
      <c r="J8" s="279"/>
      <c r="K8" s="280">
        <f>T15</f>
        <v>0</v>
      </c>
      <c r="L8" s="281"/>
      <c r="M8" s="282"/>
      <c r="V8" s="164"/>
      <c r="W8" s="165"/>
      <c r="Y8" s="103"/>
    </row>
    <row r="9" spans="1:25" ht="14.45" customHeight="1" thickBot="1">
      <c r="A9" s="153"/>
      <c r="B9" s="153"/>
      <c r="C9" s="166" t="s">
        <v>226</v>
      </c>
      <c r="D9" s="167" t="s">
        <v>284</v>
      </c>
      <c r="E9" s="166" t="s">
        <v>285</v>
      </c>
      <c r="F9" s="167"/>
      <c r="G9" s="166" t="s">
        <v>285</v>
      </c>
      <c r="H9" s="262" t="s">
        <v>286</v>
      </c>
      <c r="I9" s="263"/>
      <c r="J9" s="262" t="s">
        <v>287</v>
      </c>
      <c r="K9" s="263"/>
      <c r="L9" s="283" t="s">
        <v>288</v>
      </c>
      <c r="M9" s="284"/>
      <c r="O9" s="264" t="s">
        <v>289</v>
      </c>
      <c r="P9" s="265"/>
      <c r="Q9" s="264" t="s">
        <v>290</v>
      </c>
      <c r="R9" s="265"/>
      <c r="S9" s="264" t="s">
        <v>284</v>
      </c>
      <c r="T9" s="265"/>
      <c r="V9" s="168"/>
      <c r="W9" s="165"/>
      <c r="Y9" s="103"/>
    </row>
    <row r="10" spans="1:25" ht="14.45" customHeight="1" thickBot="1">
      <c r="A10" s="153"/>
      <c r="B10" s="153"/>
      <c r="C10" s="169" t="s">
        <v>291</v>
      </c>
      <c r="D10" s="170" t="s">
        <v>292</v>
      </c>
      <c r="E10" s="158" t="s">
        <v>98</v>
      </c>
      <c r="F10" s="170"/>
      <c r="G10" s="158" t="s">
        <v>39</v>
      </c>
      <c r="H10" s="171">
        <v>6</v>
      </c>
      <c r="I10" s="170">
        <v>0</v>
      </c>
      <c r="J10" s="171">
        <v>6</v>
      </c>
      <c r="K10" s="170">
        <v>0</v>
      </c>
      <c r="L10" s="171"/>
      <c r="M10" s="170"/>
      <c r="O10" s="172">
        <f t="shared" ref="O10:P12" si="0">H10+J10+L10</f>
        <v>12</v>
      </c>
      <c r="P10" s="172">
        <f t="shared" si="0"/>
        <v>0</v>
      </c>
      <c r="Q10" s="172">
        <f>IF(H10&gt;I10,1,0)+IF(J10&gt;K10,1,0)+IF(L10&gt;M10,1,0)</f>
        <v>2</v>
      </c>
      <c r="R10" s="173">
        <f>IF(H10&lt;I10,1,0)+IF(J10&lt;K10,1,0)+IF(L10&lt;M10,1,0)</f>
        <v>0</v>
      </c>
      <c r="S10" s="173">
        <f>IF(Q10&gt;R10,1,0)</f>
        <v>1</v>
      </c>
      <c r="T10" s="173">
        <f>IF(Q10&lt;R10,1,0)</f>
        <v>0</v>
      </c>
      <c r="V10" s="168"/>
      <c r="W10" s="165"/>
      <c r="Y10" s="103"/>
    </row>
    <row r="11" spans="1:25" ht="14.45" customHeight="1" thickBot="1">
      <c r="A11" s="153"/>
      <c r="B11" s="153"/>
      <c r="C11" s="158"/>
      <c r="D11" s="170" t="s">
        <v>293</v>
      </c>
      <c r="E11" s="158" t="s">
        <v>96</v>
      </c>
      <c r="F11" s="170"/>
      <c r="G11" s="158" t="s">
        <v>38</v>
      </c>
      <c r="H11" s="171">
        <v>6</v>
      </c>
      <c r="I11" s="170">
        <v>1</v>
      </c>
      <c r="J11" s="171">
        <v>6</v>
      </c>
      <c r="K11" s="170">
        <v>0</v>
      </c>
      <c r="L11" s="171"/>
      <c r="M11" s="170"/>
      <c r="O11" s="174">
        <f t="shared" si="0"/>
        <v>12</v>
      </c>
      <c r="P11" s="174">
        <f t="shared" si="0"/>
        <v>1</v>
      </c>
      <c r="Q11" s="174">
        <f>IF(H11&gt;I11,1,0)+IF(J11&gt;K11,1,0)+IF(L11&gt;M11,1,0)</f>
        <v>2</v>
      </c>
      <c r="R11" s="175">
        <f>IF(H11&lt;I11,1,0)+IF(J11&lt;K11,1,0)+IF(L11&lt;M11,1,0)</f>
        <v>0</v>
      </c>
      <c r="S11" s="175">
        <f>IF(Q11&gt;R11,1,0)</f>
        <v>1</v>
      </c>
      <c r="T11" s="175">
        <f>IF(Q11&lt;R11,1,0)</f>
        <v>0</v>
      </c>
      <c r="V11" s="168"/>
      <c r="W11" s="165"/>
      <c r="Y11" s="103"/>
    </row>
    <row r="12" spans="1:25" ht="14.45" customHeight="1" thickBot="1">
      <c r="A12" s="153"/>
      <c r="B12" s="153"/>
      <c r="C12" s="266"/>
      <c r="D12" s="268" t="s">
        <v>294</v>
      </c>
      <c r="E12" s="158" t="s">
        <v>99</v>
      </c>
      <c r="F12" s="176"/>
      <c r="G12" s="158" t="s">
        <v>40</v>
      </c>
      <c r="H12" s="270">
        <v>6</v>
      </c>
      <c r="I12" s="273">
        <v>0</v>
      </c>
      <c r="J12" s="270">
        <v>6</v>
      </c>
      <c r="K12" s="273">
        <v>0</v>
      </c>
      <c r="L12" s="270"/>
      <c r="M12" s="273"/>
      <c r="O12" s="285">
        <f t="shared" si="0"/>
        <v>12</v>
      </c>
      <c r="P12" s="285">
        <f t="shared" si="0"/>
        <v>0</v>
      </c>
      <c r="Q12" s="285">
        <f>IF(H12&gt;I12,1,0)+IF(J12&gt;K12,1,0)+IF(L12&gt;M12,1,0)</f>
        <v>2</v>
      </c>
      <c r="R12" s="285">
        <f>IF(H12&lt;I12,1,0)+IF(J12&lt;K12,1,0)+IF(L12&lt;M12,1,0)</f>
        <v>0</v>
      </c>
      <c r="S12" s="285">
        <f>IF(Q12&gt;R12,1,0)</f>
        <v>1</v>
      </c>
      <c r="T12" s="285">
        <f>IF(Q12&lt;R12,1,0)</f>
        <v>0</v>
      </c>
      <c r="V12" s="164"/>
      <c r="W12" s="165"/>
      <c r="Y12" s="103"/>
    </row>
    <row r="13" spans="1:25" ht="14.45" customHeight="1" thickBot="1">
      <c r="A13" s="153"/>
      <c r="B13" s="153"/>
      <c r="C13" s="266"/>
      <c r="D13" s="268"/>
      <c r="E13" s="177" t="s">
        <v>283</v>
      </c>
      <c r="F13" s="178"/>
      <c r="G13" s="177" t="s">
        <v>283</v>
      </c>
      <c r="H13" s="271"/>
      <c r="I13" s="274"/>
      <c r="J13" s="271"/>
      <c r="K13" s="274"/>
      <c r="L13" s="271"/>
      <c r="M13" s="274"/>
      <c r="O13" s="286"/>
      <c r="P13" s="286"/>
      <c r="Q13" s="286"/>
      <c r="R13" s="286"/>
      <c r="S13" s="286"/>
      <c r="T13" s="286"/>
      <c r="V13" s="168"/>
      <c r="W13" s="165"/>
      <c r="Y13" s="103"/>
    </row>
    <row r="14" spans="1:25" ht="14.45" customHeight="1" thickBot="1">
      <c r="A14" s="153"/>
      <c r="B14" s="153"/>
      <c r="C14" s="267"/>
      <c r="D14" s="269"/>
      <c r="E14" s="158" t="s">
        <v>98</v>
      </c>
      <c r="F14" s="179"/>
      <c r="G14" s="158" t="s">
        <v>39</v>
      </c>
      <c r="H14" s="272"/>
      <c r="I14" s="275"/>
      <c r="J14" s="272"/>
      <c r="K14" s="275"/>
      <c r="L14" s="272"/>
      <c r="M14" s="275"/>
      <c r="O14" s="287"/>
      <c r="P14" s="287"/>
      <c r="Q14" s="287"/>
      <c r="R14" s="287"/>
      <c r="S14" s="287"/>
      <c r="T14" s="287"/>
      <c r="V14" s="168"/>
      <c r="Y14" s="103"/>
    </row>
    <row r="15" spans="1:25" ht="14.45" customHeight="1" thickBot="1">
      <c r="A15" s="153"/>
      <c r="B15" s="153"/>
      <c r="G15" s="180"/>
      <c r="H15" s="180"/>
      <c r="O15" s="175">
        <f t="shared" ref="O15:T15" si="1">O10+O11+O12</f>
        <v>36</v>
      </c>
      <c r="P15" s="175">
        <f t="shared" si="1"/>
        <v>1</v>
      </c>
      <c r="Q15" s="174">
        <f t="shared" si="1"/>
        <v>6</v>
      </c>
      <c r="R15" s="175">
        <f t="shared" si="1"/>
        <v>0</v>
      </c>
      <c r="S15" s="175">
        <f t="shared" si="1"/>
        <v>3</v>
      </c>
      <c r="T15" s="175">
        <f t="shared" si="1"/>
        <v>0</v>
      </c>
      <c r="V15" s="168"/>
      <c r="Y15" s="103"/>
    </row>
    <row r="16" spans="1:25" ht="21" customHeight="1">
      <c r="A16" s="153"/>
      <c r="B16" s="153"/>
      <c r="C16" s="244" t="s">
        <v>278</v>
      </c>
      <c r="D16" s="245"/>
      <c r="E16" s="245"/>
      <c r="F16" s="245"/>
      <c r="G16" s="245"/>
      <c r="H16" s="245"/>
      <c r="I16" s="245"/>
      <c r="J16" s="245"/>
      <c r="K16" s="245"/>
      <c r="L16" s="245"/>
      <c r="M16" s="246"/>
    </row>
    <row r="17" spans="1:25" ht="6" customHeight="1" thickBot="1">
      <c r="A17" s="153"/>
      <c r="B17" s="153"/>
      <c r="C17" s="247"/>
      <c r="D17" s="248"/>
      <c r="E17" s="248"/>
      <c r="F17" s="248"/>
      <c r="G17" s="248"/>
      <c r="H17" s="248"/>
      <c r="I17" s="248"/>
      <c r="J17" s="248"/>
      <c r="K17" s="248"/>
      <c r="L17" s="248"/>
      <c r="M17" s="249"/>
    </row>
    <row r="18" spans="1:25" ht="14.45" customHeight="1" thickBot="1">
      <c r="A18" s="153"/>
      <c r="B18" s="153"/>
      <c r="C18" s="250" t="s">
        <v>225</v>
      </c>
      <c r="D18" s="251"/>
      <c r="E18" s="252" t="s">
        <v>279</v>
      </c>
      <c r="F18" s="253"/>
      <c r="G18" s="154" t="s">
        <v>280</v>
      </c>
      <c r="H18" s="254" t="s">
        <v>281</v>
      </c>
      <c r="I18" s="255"/>
      <c r="J18" s="255"/>
      <c r="K18" s="255"/>
      <c r="L18" s="255"/>
      <c r="M18" s="256"/>
      <c r="R18" s="155"/>
      <c r="S18" s="156"/>
      <c r="T18" s="157"/>
      <c r="U18" s="157"/>
    </row>
    <row r="19" spans="1:25" ht="14.45" customHeight="1" thickBot="1">
      <c r="A19" s="153"/>
      <c r="B19" s="153"/>
      <c r="C19" s="257">
        <v>45148</v>
      </c>
      <c r="D19" s="258"/>
      <c r="E19" s="259" t="s">
        <v>232</v>
      </c>
      <c r="F19" s="260"/>
      <c r="G19" s="158"/>
      <c r="H19" s="261"/>
      <c r="I19" s="262"/>
      <c r="J19" s="262"/>
      <c r="K19" s="262"/>
      <c r="L19" s="262"/>
      <c r="M19" s="263"/>
    </row>
    <row r="20" spans="1:25" ht="14.45" customHeight="1" thickBot="1">
      <c r="A20" s="153"/>
      <c r="B20" s="153"/>
      <c r="C20" s="159" t="s">
        <v>227</v>
      </c>
      <c r="D20" s="160"/>
      <c r="E20" s="159" t="s">
        <v>282</v>
      </c>
      <c r="F20" s="160" t="s">
        <v>283</v>
      </c>
      <c r="G20" s="159" t="s">
        <v>282</v>
      </c>
      <c r="H20" s="276" t="s">
        <v>228</v>
      </c>
      <c r="I20" s="276"/>
      <c r="J20" s="276"/>
      <c r="K20" s="276"/>
      <c r="L20" s="276"/>
      <c r="M20" s="251"/>
      <c r="Y20" s="103"/>
    </row>
    <row r="21" spans="1:25" ht="14.45" customHeight="1" thickBot="1">
      <c r="A21" s="153"/>
      <c r="B21" s="153"/>
      <c r="C21" s="161"/>
      <c r="D21" s="162"/>
      <c r="E21" s="163" t="s">
        <v>297</v>
      </c>
      <c r="F21" s="162"/>
      <c r="G21" s="161" t="s">
        <v>296</v>
      </c>
      <c r="H21" s="277">
        <f>S28</f>
        <v>3</v>
      </c>
      <c r="I21" s="278"/>
      <c r="J21" s="279"/>
      <c r="K21" s="280">
        <f>T28</f>
        <v>0</v>
      </c>
      <c r="L21" s="281"/>
      <c r="M21" s="282"/>
      <c r="V21" s="164"/>
      <c r="W21" s="165"/>
      <c r="Y21" s="103"/>
    </row>
    <row r="22" spans="1:25" ht="14.45" customHeight="1" thickBot="1">
      <c r="A22" s="153"/>
      <c r="B22" s="153"/>
      <c r="C22" s="166" t="s">
        <v>226</v>
      </c>
      <c r="D22" s="167" t="s">
        <v>284</v>
      </c>
      <c r="E22" s="166" t="s">
        <v>285</v>
      </c>
      <c r="F22" s="167"/>
      <c r="G22" s="166" t="s">
        <v>285</v>
      </c>
      <c r="H22" s="262" t="s">
        <v>286</v>
      </c>
      <c r="I22" s="263"/>
      <c r="J22" s="262" t="s">
        <v>287</v>
      </c>
      <c r="K22" s="263"/>
      <c r="L22" s="283" t="s">
        <v>288</v>
      </c>
      <c r="M22" s="284"/>
      <c r="O22" s="264" t="s">
        <v>289</v>
      </c>
      <c r="P22" s="265"/>
      <c r="Q22" s="264" t="s">
        <v>290</v>
      </c>
      <c r="R22" s="265"/>
      <c r="S22" s="264" t="s">
        <v>284</v>
      </c>
      <c r="T22" s="265"/>
      <c r="V22" s="168"/>
      <c r="W22" s="165"/>
      <c r="Y22" s="103"/>
    </row>
    <row r="23" spans="1:25" ht="14.45" customHeight="1" thickBot="1">
      <c r="A23" s="153"/>
      <c r="B23" s="153"/>
      <c r="C23" s="169" t="s">
        <v>291</v>
      </c>
      <c r="D23" s="170" t="s">
        <v>292</v>
      </c>
      <c r="E23" s="158" t="s">
        <v>172</v>
      </c>
      <c r="F23" s="170"/>
      <c r="G23" s="158" t="s">
        <v>38</v>
      </c>
      <c r="H23" s="171">
        <v>6</v>
      </c>
      <c r="I23" s="170">
        <v>0</v>
      </c>
      <c r="J23" s="171">
        <v>6</v>
      </c>
      <c r="K23" s="170">
        <v>0</v>
      </c>
      <c r="L23" s="171"/>
      <c r="M23" s="170"/>
      <c r="O23" s="172">
        <f t="shared" ref="O23:P25" si="2">H23+J23+L23</f>
        <v>12</v>
      </c>
      <c r="P23" s="172">
        <f t="shared" si="2"/>
        <v>0</v>
      </c>
      <c r="Q23" s="172">
        <f>IF(H23&gt;I23,1,0)+IF(J23&gt;K23,1,0)+IF(L23&gt;M23,1,0)</f>
        <v>2</v>
      </c>
      <c r="R23" s="173">
        <f>IF(H23&lt;I23,1,0)+IF(J23&lt;K23,1,0)+IF(L23&lt;M23,1,0)</f>
        <v>0</v>
      </c>
      <c r="S23" s="173">
        <f>IF(Q23&gt;R23,1,0)</f>
        <v>1</v>
      </c>
      <c r="T23" s="173">
        <f>IF(Q23&lt;R23,1,0)</f>
        <v>0</v>
      </c>
      <c r="V23" s="168"/>
      <c r="W23" s="165"/>
      <c r="Y23" s="103"/>
    </row>
    <row r="24" spans="1:25" ht="14.45" customHeight="1" thickBot="1">
      <c r="A24" s="153"/>
      <c r="B24" s="153"/>
      <c r="C24" s="158"/>
      <c r="D24" s="170" t="s">
        <v>293</v>
      </c>
      <c r="E24" s="158" t="s">
        <v>298</v>
      </c>
      <c r="F24" s="170"/>
      <c r="G24" s="158" t="s">
        <v>40</v>
      </c>
      <c r="H24" s="171">
        <v>6</v>
      </c>
      <c r="I24" s="170">
        <v>0</v>
      </c>
      <c r="J24" s="171">
        <v>6</v>
      </c>
      <c r="K24" s="170">
        <v>0</v>
      </c>
      <c r="L24" s="171"/>
      <c r="M24" s="170"/>
      <c r="O24" s="174">
        <f t="shared" si="2"/>
        <v>12</v>
      </c>
      <c r="P24" s="174">
        <f t="shared" si="2"/>
        <v>0</v>
      </c>
      <c r="Q24" s="174">
        <f>IF(H24&gt;I24,1,0)+IF(J24&gt;K24,1,0)+IF(L24&gt;M24,1,0)</f>
        <v>2</v>
      </c>
      <c r="R24" s="175">
        <f>IF(H24&lt;I24,1,0)+IF(J24&lt;K24,1,0)+IF(L24&lt;M24,1,0)</f>
        <v>0</v>
      </c>
      <c r="S24" s="175">
        <f>IF(Q24&gt;R24,1,0)</f>
        <v>1</v>
      </c>
      <c r="T24" s="175">
        <f>IF(Q24&lt;R24,1,0)</f>
        <v>0</v>
      </c>
      <c r="V24" s="168"/>
      <c r="W24" s="165"/>
      <c r="Y24" s="103"/>
    </row>
    <row r="25" spans="1:25" ht="14.45" customHeight="1" thickBot="1">
      <c r="A25" s="153"/>
      <c r="B25" s="153"/>
      <c r="C25" s="266"/>
      <c r="D25" s="268" t="s">
        <v>294</v>
      </c>
      <c r="E25" s="158" t="s">
        <v>172</v>
      </c>
      <c r="F25" s="176"/>
      <c r="G25" s="158" t="s">
        <v>39</v>
      </c>
      <c r="H25" s="270">
        <v>6</v>
      </c>
      <c r="I25" s="273">
        <v>0</v>
      </c>
      <c r="J25" s="270">
        <v>6</v>
      </c>
      <c r="K25" s="273">
        <v>0</v>
      </c>
      <c r="L25" s="270"/>
      <c r="M25" s="273"/>
      <c r="O25" s="285">
        <f t="shared" si="2"/>
        <v>12</v>
      </c>
      <c r="P25" s="285">
        <f t="shared" si="2"/>
        <v>0</v>
      </c>
      <c r="Q25" s="285">
        <f>IF(H25&gt;I25,1,0)+IF(J25&gt;K25,1,0)+IF(L25&gt;M25,1,0)</f>
        <v>2</v>
      </c>
      <c r="R25" s="285">
        <f>IF(H25&lt;I25,1,0)+IF(J25&lt;K25,1,0)+IF(L25&lt;M25,1,0)</f>
        <v>0</v>
      </c>
      <c r="S25" s="285">
        <f>IF(Q25&gt;R25,1,0)</f>
        <v>1</v>
      </c>
      <c r="T25" s="285">
        <f>IF(Q25&lt;R25,1,0)</f>
        <v>0</v>
      </c>
      <c r="V25" s="164"/>
      <c r="W25" s="165"/>
      <c r="Y25" s="103"/>
    </row>
    <row r="26" spans="1:25" ht="14.45" customHeight="1" thickBot="1">
      <c r="A26" s="153"/>
      <c r="B26" s="153"/>
      <c r="C26" s="266"/>
      <c r="D26" s="268"/>
      <c r="E26" s="177" t="s">
        <v>283</v>
      </c>
      <c r="F26" s="178"/>
      <c r="G26" s="177" t="s">
        <v>283</v>
      </c>
      <c r="H26" s="271"/>
      <c r="I26" s="274"/>
      <c r="J26" s="271"/>
      <c r="K26" s="274"/>
      <c r="L26" s="271"/>
      <c r="M26" s="274"/>
      <c r="O26" s="286"/>
      <c r="P26" s="286"/>
      <c r="Q26" s="286"/>
      <c r="R26" s="286"/>
      <c r="S26" s="286"/>
      <c r="T26" s="286"/>
      <c r="V26" s="168"/>
      <c r="W26" s="165"/>
      <c r="Y26" s="103"/>
    </row>
    <row r="27" spans="1:25" ht="14.45" customHeight="1" thickBot="1">
      <c r="A27" s="153"/>
      <c r="B27" s="153"/>
      <c r="C27" s="267"/>
      <c r="D27" s="269"/>
      <c r="E27" s="158" t="s">
        <v>298</v>
      </c>
      <c r="F27" s="179"/>
      <c r="G27" s="158" t="s">
        <v>40</v>
      </c>
      <c r="H27" s="272"/>
      <c r="I27" s="275"/>
      <c r="J27" s="272"/>
      <c r="K27" s="275"/>
      <c r="L27" s="272"/>
      <c r="M27" s="275"/>
      <c r="O27" s="287"/>
      <c r="P27" s="287"/>
      <c r="Q27" s="287"/>
      <c r="R27" s="287"/>
      <c r="S27" s="287"/>
      <c r="T27" s="287"/>
      <c r="V27" s="168"/>
      <c r="Y27" s="103"/>
    </row>
    <row r="28" spans="1:25" ht="14.45" customHeight="1" thickBot="1">
      <c r="A28" s="153"/>
      <c r="B28" s="153"/>
      <c r="G28" s="180"/>
      <c r="H28" s="180"/>
      <c r="O28" s="175">
        <f t="shared" ref="O28:T28" si="3">O23+O24+O25</f>
        <v>36</v>
      </c>
      <c r="P28" s="175">
        <f t="shared" si="3"/>
        <v>0</v>
      </c>
      <c r="Q28" s="174">
        <f t="shared" si="3"/>
        <v>6</v>
      </c>
      <c r="R28" s="175">
        <f t="shared" si="3"/>
        <v>0</v>
      </c>
      <c r="S28" s="175">
        <f t="shared" si="3"/>
        <v>3</v>
      </c>
      <c r="T28" s="175">
        <f t="shared" si="3"/>
        <v>0</v>
      </c>
      <c r="V28" s="168"/>
      <c r="Y28" s="103"/>
    </row>
    <row r="29" spans="1:25">
      <c r="C29" s="244" t="s">
        <v>278</v>
      </c>
      <c r="D29" s="245"/>
      <c r="E29" s="245"/>
      <c r="F29" s="245"/>
      <c r="G29" s="245"/>
      <c r="H29" s="245"/>
      <c r="I29" s="245"/>
      <c r="J29" s="245"/>
      <c r="K29" s="245"/>
      <c r="L29" s="245"/>
      <c r="M29" s="246"/>
    </row>
    <row r="30" spans="1:25" ht="12" thickBot="1">
      <c r="C30" s="247"/>
      <c r="D30" s="248"/>
      <c r="E30" s="248"/>
      <c r="F30" s="248"/>
      <c r="G30" s="248"/>
      <c r="H30" s="248"/>
      <c r="I30" s="248"/>
      <c r="J30" s="248"/>
      <c r="K30" s="248"/>
      <c r="L30" s="248"/>
      <c r="M30" s="249"/>
    </row>
    <row r="31" spans="1:25" ht="12" thickBot="1">
      <c r="C31" s="250" t="s">
        <v>225</v>
      </c>
      <c r="D31" s="251"/>
      <c r="E31" s="252" t="s">
        <v>279</v>
      </c>
      <c r="F31" s="253"/>
      <c r="G31" s="154" t="s">
        <v>280</v>
      </c>
      <c r="H31" s="254" t="s">
        <v>281</v>
      </c>
      <c r="I31" s="255"/>
      <c r="J31" s="255"/>
      <c r="K31" s="255"/>
      <c r="L31" s="255"/>
      <c r="M31" s="256"/>
      <c r="R31" s="155"/>
      <c r="S31" s="156"/>
      <c r="T31" s="157"/>
    </row>
    <row r="32" spans="1:25" ht="12" thickBot="1">
      <c r="C32" s="257">
        <v>45149</v>
      </c>
      <c r="D32" s="258"/>
      <c r="E32" s="259" t="s">
        <v>232</v>
      </c>
      <c r="F32" s="260"/>
      <c r="G32" s="158"/>
      <c r="H32" s="261"/>
      <c r="I32" s="262"/>
      <c r="J32" s="262"/>
      <c r="K32" s="262"/>
      <c r="L32" s="262"/>
      <c r="M32" s="263"/>
    </row>
    <row r="33" spans="3:20" ht="12" thickBot="1">
      <c r="C33" s="261"/>
      <c r="D33" s="262"/>
      <c r="E33" s="262"/>
      <c r="F33" s="262"/>
      <c r="G33" s="262"/>
      <c r="H33" s="262"/>
      <c r="I33" s="262"/>
      <c r="J33" s="262"/>
      <c r="K33" s="262"/>
      <c r="L33" s="262"/>
      <c r="M33" s="263"/>
    </row>
    <row r="34" spans="3:20" ht="12" thickBot="1">
      <c r="C34" s="159" t="s">
        <v>227</v>
      </c>
      <c r="D34" s="160"/>
      <c r="E34" s="159" t="s">
        <v>282</v>
      </c>
      <c r="F34" s="160" t="s">
        <v>283</v>
      </c>
      <c r="G34" s="159" t="s">
        <v>282</v>
      </c>
      <c r="H34" s="276" t="s">
        <v>228</v>
      </c>
      <c r="I34" s="276"/>
      <c r="J34" s="276"/>
      <c r="K34" s="276"/>
      <c r="L34" s="276"/>
      <c r="M34" s="251"/>
    </row>
    <row r="35" spans="3:20" ht="12" thickBot="1">
      <c r="C35" s="161"/>
      <c r="D35" s="162"/>
      <c r="E35" s="163" t="s">
        <v>297</v>
      </c>
      <c r="F35" s="162"/>
      <c r="G35" s="161" t="s">
        <v>299</v>
      </c>
      <c r="H35" s="277">
        <f>S42</f>
        <v>2</v>
      </c>
      <c r="I35" s="278"/>
      <c r="J35" s="279"/>
      <c r="K35" s="280">
        <f>T42</f>
        <v>1</v>
      </c>
      <c r="L35" s="281"/>
      <c r="M35" s="282"/>
    </row>
    <row r="36" spans="3:20" ht="12" thickBot="1">
      <c r="C36" s="166" t="s">
        <v>226</v>
      </c>
      <c r="D36" s="167" t="s">
        <v>284</v>
      </c>
      <c r="E36" s="166" t="s">
        <v>285</v>
      </c>
      <c r="F36" s="167"/>
      <c r="G36" s="166" t="s">
        <v>285</v>
      </c>
      <c r="H36" s="262" t="s">
        <v>286</v>
      </c>
      <c r="I36" s="263"/>
      <c r="J36" s="262" t="s">
        <v>287</v>
      </c>
      <c r="K36" s="263"/>
      <c r="L36" s="283" t="s">
        <v>288</v>
      </c>
      <c r="M36" s="284"/>
      <c r="O36" s="264" t="s">
        <v>289</v>
      </c>
      <c r="P36" s="265"/>
      <c r="Q36" s="264" t="s">
        <v>290</v>
      </c>
      <c r="R36" s="265"/>
      <c r="S36" s="264" t="s">
        <v>284</v>
      </c>
      <c r="T36" s="265"/>
    </row>
    <row r="37" spans="3:20" ht="12" thickBot="1">
      <c r="C37" s="169" t="s">
        <v>291</v>
      </c>
      <c r="D37" s="170" t="s">
        <v>292</v>
      </c>
      <c r="E37" s="158" t="s">
        <v>174</v>
      </c>
      <c r="F37" s="170"/>
      <c r="G37" s="158" t="s">
        <v>99</v>
      </c>
      <c r="H37" s="171">
        <v>6</v>
      </c>
      <c r="I37" s="170">
        <v>3</v>
      </c>
      <c r="J37" s="171">
        <v>6</v>
      </c>
      <c r="K37" s="170">
        <v>4</v>
      </c>
      <c r="L37" s="171"/>
      <c r="M37" s="170"/>
      <c r="O37" s="172">
        <f t="shared" ref="O37:P39" si="4">H37+J37+L37</f>
        <v>12</v>
      </c>
      <c r="P37" s="172">
        <f t="shared" si="4"/>
        <v>7</v>
      </c>
      <c r="Q37" s="172">
        <f>IF(H37&gt;I37,1,0)+IF(J37&gt;K37,1,0)+IF(L37&gt;M37,1,0)</f>
        <v>2</v>
      </c>
      <c r="R37" s="173">
        <f>IF(H37&lt;I37,1,0)+IF(J37&lt;K37,1,0)+IF(L37&lt;M37,1,0)</f>
        <v>0</v>
      </c>
      <c r="S37" s="173">
        <f>IF(Q37&gt;R37,1,0)</f>
        <v>1</v>
      </c>
      <c r="T37" s="173">
        <f>IF(Q37&lt;R37,1,0)</f>
        <v>0</v>
      </c>
    </row>
    <row r="38" spans="3:20" ht="12" thickBot="1">
      <c r="C38" s="158"/>
      <c r="D38" s="170" t="s">
        <v>293</v>
      </c>
      <c r="E38" s="158" t="s">
        <v>173</v>
      </c>
      <c r="F38" s="170"/>
      <c r="G38" s="158" t="s">
        <v>96</v>
      </c>
      <c r="H38" s="171">
        <v>7</v>
      </c>
      <c r="I38" s="170">
        <v>6</v>
      </c>
      <c r="J38" s="171">
        <v>6</v>
      </c>
      <c r="K38" s="170">
        <v>0</v>
      </c>
      <c r="L38" s="171"/>
      <c r="M38" s="170"/>
      <c r="O38" s="174">
        <f t="shared" si="4"/>
        <v>13</v>
      </c>
      <c r="P38" s="174">
        <f t="shared" si="4"/>
        <v>6</v>
      </c>
      <c r="Q38" s="174">
        <f>IF(H38&gt;I38,1,0)+IF(J38&gt;K38,1,0)+IF(L38&gt;M38,1,0)</f>
        <v>2</v>
      </c>
      <c r="R38" s="175">
        <f>IF(H38&lt;I38,1,0)+IF(J38&lt;K38,1,0)+IF(L38&lt;M38,1,0)</f>
        <v>0</v>
      </c>
      <c r="S38" s="175">
        <f>IF(Q38&gt;R38,1,0)</f>
        <v>1</v>
      </c>
      <c r="T38" s="175">
        <f>IF(Q38&lt;R38,1,0)</f>
        <v>0</v>
      </c>
    </row>
    <row r="39" spans="3:20" ht="12" customHeight="1" thickBot="1">
      <c r="C39" s="266"/>
      <c r="D39" s="268" t="s">
        <v>294</v>
      </c>
      <c r="E39" s="158" t="s">
        <v>174</v>
      </c>
      <c r="F39" s="176"/>
      <c r="G39" s="158" t="s">
        <v>98</v>
      </c>
      <c r="H39" s="270">
        <v>0</v>
      </c>
      <c r="I39" s="273">
        <v>6</v>
      </c>
      <c r="J39" s="270">
        <v>0</v>
      </c>
      <c r="K39" s="273">
        <v>6</v>
      </c>
      <c r="L39" s="270"/>
      <c r="M39" s="273"/>
      <c r="O39" s="285">
        <f t="shared" si="4"/>
        <v>0</v>
      </c>
      <c r="P39" s="285">
        <f t="shared" si="4"/>
        <v>12</v>
      </c>
      <c r="Q39" s="285">
        <f>IF(H39&gt;I39,1,0)+IF(J39&gt;K39,1,0)+IF(L39&gt;M39,1,0)</f>
        <v>0</v>
      </c>
      <c r="R39" s="285">
        <f>IF(H39&lt;I39,1,0)+IF(J39&lt;K39,1,0)+IF(L39&lt;M39,1,0)</f>
        <v>2</v>
      </c>
      <c r="S39" s="285">
        <f>IF(Q39&gt;R39,1,0)</f>
        <v>0</v>
      </c>
      <c r="T39" s="285">
        <f>IF(Q39&lt;R39,1,0)</f>
        <v>1</v>
      </c>
    </row>
    <row r="40" spans="3:20" ht="12" thickBot="1">
      <c r="C40" s="266"/>
      <c r="D40" s="268"/>
      <c r="E40" s="177" t="s">
        <v>283</v>
      </c>
      <c r="F40" s="178"/>
      <c r="G40" s="177" t="s">
        <v>283</v>
      </c>
      <c r="H40" s="271"/>
      <c r="I40" s="274"/>
      <c r="J40" s="271"/>
      <c r="K40" s="274"/>
      <c r="L40" s="271"/>
      <c r="M40" s="274"/>
      <c r="O40" s="286"/>
      <c r="P40" s="286"/>
      <c r="Q40" s="286"/>
      <c r="R40" s="286"/>
      <c r="S40" s="286"/>
      <c r="T40" s="286"/>
    </row>
    <row r="41" spans="3:20" ht="12" thickBot="1">
      <c r="C41" s="267"/>
      <c r="D41" s="269"/>
      <c r="E41" s="158" t="s">
        <v>173</v>
      </c>
      <c r="F41" s="179"/>
      <c r="G41" s="158" t="s">
        <v>96</v>
      </c>
      <c r="H41" s="272"/>
      <c r="I41" s="275"/>
      <c r="J41" s="272"/>
      <c r="K41" s="275"/>
      <c r="L41" s="272"/>
      <c r="M41" s="275"/>
      <c r="O41" s="287"/>
      <c r="P41" s="287"/>
      <c r="Q41" s="287"/>
      <c r="R41" s="287"/>
      <c r="S41" s="287"/>
      <c r="T41" s="287"/>
    </row>
    <row r="42" spans="3:20" ht="12" thickBot="1">
      <c r="G42" s="180"/>
      <c r="H42" s="180"/>
      <c r="O42" s="175">
        <f t="shared" ref="O42:T42" si="5">O37+O38+O39</f>
        <v>25</v>
      </c>
      <c r="P42" s="175">
        <f t="shared" si="5"/>
        <v>25</v>
      </c>
      <c r="Q42" s="174">
        <f t="shared" si="5"/>
        <v>4</v>
      </c>
      <c r="R42" s="175">
        <f t="shared" si="5"/>
        <v>2</v>
      </c>
      <c r="S42" s="175">
        <f t="shared" si="5"/>
        <v>2</v>
      </c>
      <c r="T42" s="175">
        <f t="shared" si="5"/>
        <v>1</v>
      </c>
    </row>
    <row r="43" spans="3:20">
      <c r="C43" s="244" t="s">
        <v>278</v>
      </c>
      <c r="D43" s="245"/>
      <c r="E43" s="245"/>
      <c r="F43" s="245"/>
      <c r="G43" s="245"/>
      <c r="H43" s="245"/>
      <c r="I43" s="245"/>
      <c r="J43" s="245"/>
      <c r="K43" s="245"/>
      <c r="L43" s="245"/>
      <c r="M43" s="246"/>
    </row>
    <row r="44" spans="3:20" ht="12" thickBot="1">
      <c r="C44" s="247"/>
      <c r="D44" s="248"/>
      <c r="E44" s="248"/>
      <c r="F44" s="248"/>
      <c r="G44" s="248"/>
      <c r="H44" s="248"/>
      <c r="I44" s="248"/>
      <c r="J44" s="248"/>
      <c r="K44" s="248"/>
      <c r="L44" s="248"/>
      <c r="M44" s="249"/>
    </row>
    <row r="45" spans="3:20" ht="12" thickBot="1">
      <c r="C45" s="250" t="s">
        <v>225</v>
      </c>
      <c r="D45" s="251"/>
      <c r="E45" s="252" t="s">
        <v>279</v>
      </c>
      <c r="F45" s="253"/>
      <c r="G45" s="154" t="s">
        <v>280</v>
      </c>
      <c r="H45" s="254" t="s">
        <v>281</v>
      </c>
      <c r="I45" s="255"/>
      <c r="J45" s="255"/>
      <c r="K45" s="255"/>
      <c r="L45" s="255"/>
      <c r="M45" s="256"/>
      <c r="R45" s="155"/>
      <c r="S45" s="156"/>
      <c r="T45" s="157"/>
    </row>
    <row r="46" spans="3:20" ht="12" thickBot="1">
      <c r="C46" s="257"/>
      <c r="D46" s="258"/>
      <c r="E46" s="259" t="s">
        <v>233</v>
      </c>
      <c r="F46" s="260"/>
      <c r="G46" s="158"/>
      <c r="H46" s="261"/>
      <c r="I46" s="262"/>
      <c r="J46" s="262"/>
      <c r="K46" s="262"/>
      <c r="L46" s="262"/>
      <c r="M46" s="263"/>
    </row>
    <row r="47" spans="3:20" ht="12" thickBot="1">
      <c r="C47" s="261"/>
      <c r="D47" s="262"/>
      <c r="E47" s="262"/>
      <c r="F47" s="262"/>
      <c r="G47" s="262"/>
      <c r="H47" s="262"/>
      <c r="I47" s="262"/>
      <c r="J47" s="262"/>
      <c r="K47" s="262"/>
      <c r="L47" s="262"/>
      <c r="M47" s="263"/>
    </row>
    <row r="48" spans="3:20" ht="12" thickBot="1">
      <c r="C48" s="159" t="s">
        <v>227</v>
      </c>
      <c r="D48" s="160"/>
      <c r="E48" s="159" t="s">
        <v>282</v>
      </c>
      <c r="F48" s="160" t="s">
        <v>283</v>
      </c>
      <c r="G48" s="159" t="s">
        <v>282</v>
      </c>
      <c r="H48" s="276" t="s">
        <v>228</v>
      </c>
      <c r="I48" s="276"/>
      <c r="J48" s="276"/>
      <c r="K48" s="276"/>
      <c r="L48" s="276"/>
      <c r="M48" s="251"/>
    </row>
    <row r="49" spans="3:20" ht="12" thickBot="1">
      <c r="C49" s="181">
        <v>45145</v>
      </c>
      <c r="D49" s="162"/>
      <c r="E49" s="163" t="s">
        <v>10</v>
      </c>
      <c r="F49" s="162"/>
      <c r="G49" s="161" t="s">
        <v>311</v>
      </c>
      <c r="H49" s="277">
        <f>S56</f>
        <v>0</v>
      </c>
      <c r="I49" s="278"/>
      <c r="J49" s="279"/>
      <c r="K49" s="280">
        <f>T56</f>
        <v>3</v>
      </c>
      <c r="L49" s="281"/>
      <c r="M49" s="282"/>
    </row>
    <row r="50" spans="3:20" ht="12" thickBot="1">
      <c r="C50" s="166" t="s">
        <v>226</v>
      </c>
      <c r="D50" s="167" t="s">
        <v>284</v>
      </c>
      <c r="E50" s="166" t="s">
        <v>285</v>
      </c>
      <c r="F50" s="167"/>
      <c r="G50" s="166" t="s">
        <v>285</v>
      </c>
      <c r="H50" s="262" t="s">
        <v>286</v>
      </c>
      <c r="I50" s="263"/>
      <c r="J50" s="262" t="s">
        <v>287</v>
      </c>
      <c r="K50" s="263"/>
      <c r="L50" s="283" t="s">
        <v>288</v>
      </c>
      <c r="M50" s="284"/>
      <c r="O50" s="264" t="s">
        <v>289</v>
      </c>
      <c r="P50" s="265"/>
      <c r="Q50" s="264" t="s">
        <v>290</v>
      </c>
      <c r="R50" s="265"/>
      <c r="S50" s="264" t="s">
        <v>284</v>
      </c>
      <c r="T50" s="265"/>
    </row>
    <row r="51" spans="3:20" ht="12" thickBot="1">
      <c r="C51" s="169" t="s">
        <v>291</v>
      </c>
      <c r="D51" s="170" t="s">
        <v>292</v>
      </c>
      <c r="E51" s="158" t="s">
        <v>306</v>
      </c>
      <c r="F51" s="170"/>
      <c r="G51" s="158" t="s">
        <v>156</v>
      </c>
      <c r="H51" s="171">
        <v>0</v>
      </c>
      <c r="I51" s="170">
        <v>6</v>
      </c>
      <c r="J51" s="171">
        <v>0</v>
      </c>
      <c r="K51" s="170">
        <v>6</v>
      </c>
      <c r="L51" s="171"/>
      <c r="M51" s="170"/>
      <c r="O51" s="172">
        <f t="shared" ref="O51:P53" si="6">H51+J51+L51</f>
        <v>0</v>
      </c>
      <c r="P51" s="172">
        <f t="shared" si="6"/>
        <v>12</v>
      </c>
      <c r="Q51" s="172">
        <f>IF(H51&gt;I51,1,0)+IF(J51&gt;K51,1,0)+IF(L51&gt;M51,1,0)</f>
        <v>0</v>
      </c>
      <c r="R51" s="173">
        <f>IF(H51&lt;I51,1,0)+IF(J51&lt;K51,1,0)+IF(L51&lt;M51,1,0)</f>
        <v>2</v>
      </c>
      <c r="S51" s="173">
        <f>IF(Q51&gt;R51,1,0)</f>
        <v>0</v>
      </c>
      <c r="T51" s="173">
        <f>IF(Q51&lt;R51,1,0)</f>
        <v>1</v>
      </c>
    </row>
    <row r="52" spans="3:20" ht="12" thickBot="1">
      <c r="C52" s="158"/>
      <c r="D52" s="170" t="s">
        <v>293</v>
      </c>
      <c r="E52" s="158" t="s">
        <v>306</v>
      </c>
      <c r="F52" s="170"/>
      <c r="G52" s="158" t="s">
        <v>158</v>
      </c>
      <c r="H52" s="171">
        <v>0</v>
      </c>
      <c r="I52" s="170">
        <v>6</v>
      </c>
      <c r="J52" s="171">
        <v>0</v>
      </c>
      <c r="K52" s="170">
        <v>6</v>
      </c>
      <c r="L52" s="171"/>
      <c r="M52" s="170"/>
      <c r="O52" s="174">
        <f t="shared" si="6"/>
        <v>0</v>
      </c>
      <c r="P52" s="174">
        <f t="shared" si="6"/>
        <v>12</v>
      </c>
      <c r="Q52" s="174">
        <f>IF(H52&gt;I52,1,0)+IF(J52&gt;K52,1,0)+IF(L52&gt;M52,1,0)</f>
        <v>0</v>
      </c>
      <c r="R52" s="175">
        <f>IF(H52&lt;I52,1,0)+IF(J52&lt;K52,1,0)+IF(L52&lt;M52,1,0)</f>
        <v>2</v>
      </c>
      <c r="S52" s="175">
        <f>IF(Q52&gt;R52,1,0)</f>
        <v>0</v>
      </c>
      <c r="T52" s="175">
        <f>IF(Q52&lt;R52,1,0)</f>
        <v>1</v>
      </c>
    </row>
    <row r="53" spans="3:20" ht="12" customHeight="1" thickBot="1">
      <c r="C53" s="266"/>
      <c r="D53" s="268" t="s">
        <v>294</v>
      </c>
      <c r="E53" s="158" t="s">
        <v>306</v>
      </c>
      <c r="F53" s="176"/>
      <c r="G53" s="158" t="s">
        <v>312</v>
      </c>
      <c r="H53" s="270">
        <v>0</v>
      </c>
      <c r="I53" s="273">
        <v>6</v>
      </c>
      <c r="J53" s="270">
        <v>0</v>
      </c>
      <c r="K53" s="273">
        <v>6</v>
      </c>
      <c r="L53" s="270"/>
      <c r="M53" s="273"/>
      <c r="O53" s="285">
        <f t="shared" si="6"/>
        <v>0</v>
      </c>
      <c r="P53" s="285">
        <f t="shared" si="6"/>
        <v>12</v>
      </c>
      <c r="Q53" s="285">
        <f>IF(H53&gt;I53,1,0)+IF(J53&gt;K53,1,0)+IF(L53&gt;M53,1,0)</f>
        <v>0</v>
      </c>
      <c r="R53" s="285">
        <f>IF(H53&lt;I53,1,0)+IF(J53&lt;K53,1,0)+IF(L53&lt;M53,1,0)</f>
        <v>2</v>
      </c>
      <c r="S53" s="285">
        <f>IF(Q53&gt;R53,1,0)</f>
        <v>0</v>
      </c>
      <c r="T53" s="285">
        <f>IF(Q53&lt;R53,1,0)</f>
        <v>1</v>
      </c>
    </row>
    <row r="54" spans="3:20" ht="12" thickBot="1">
      <c r="C54" s="266"/>
      <c r="D54" s="268"/>
      <c r="E54" s="177" t="s">
        <v>283</v>
      </c>
      <c r="F54" s="178"/>
      <c r="G54" s="177" t="s">
        <v>283</v>
      </c>
      <c r="H54" s="271"/>
      <c r="I54" s="274"/>
      <c r="J54" s="271"/>
      <c r="K54" s="274"/>
      <c r="L54" s="271"/>
      <c r="M54" s="274"/>
      <c r="O54" s="286"/>
      <c r="P54" s="286"/>
      <c r="Q54" s="286"/>
      <c r="R54" s="286"/>
      <c r="S54" s="286"/>
      <c r="T54" s="286"/>
    </row>
    <row r="55" spans="3:20" ht="12" thickBot="1">
      <c r="C55" s="267"/>
      <c r="D55" s="269"/>
      <c r="E55" s="158"/>
      <c r="F55" s="179"/>
      <c r="G55" s="158" t="s">
        <v>313</v>
      </c>
      <c r="H55" s="272"/>
      <c r="I55" s="275"/>
      <c r="J55" s="272"/>
      <c r="K55" s="275"/>
      <c r="L55" s="272"/>
      <c r="M55" s="275"/>
      <c r="O55" s="287"/>
      <c r="P55" s="287"/>
      <c r="Q55" s="287"/>
      <c r="R55" s="287"/>
      <c r="S55" s="287"/>
      <c r="T55" s="287"/>
    </row>
    <row r="56" spans="3:20" ht="12" thickBot="1">
      <c r="G56" s="180"/>
      <c r="H56" s="180"/>
      <c r="O56" s="175">
        <f t="shared" ref="O56:T56" si="7">O51+O52+O53</f>
        <v>0</v>
      </c>
      <c r="P56" s="175">
        <f t="shared" si="7"/>
        <v>36</v>
      </c>
      <c r="Q56" s="174">
        <f t="shared" si="7"/>
        <v>0</v>
      </c>
      <c r="R56" s="175">
        <f t="shared" si="7"/>
        <v>6</v>
      </c>
      <c r="S56" s="175">
        <f t="shared" si="7"/>
        <v>0</v>
      </c>
      <c r="T56" s="175">
        <f t="shared" si="7"/>
        <v>3</v>
      </c>
    </row>
    <row r="57" spans="3:20">
      <c r="C57" s="244" t="s">
        <v>278</v>
      </c>
      <c r="D57" s="245"/>
      <c r="E57" s="245"/>
      <c r="F57" s="245"/>
      <c r="G57" s="245"/>
      <c r="H57" s="245"/>
      <c r="I57" s="245"/>
      <c r="J57" s="245"/>
      <c r="K57" s="245"/>
      <c r="L57" s="245"/>
      <c r="M57" s="246"/>
    </row>
    <row r="58" spans="3:20" ht="12" thickBot="1">
      <c r="C58" s="247"/>
      <c r="D58" s="248"/>
      <c r="E58" s="248"/>
      <c r="F58" s="248"/>
      <c r="G58" s="248"/>
      <c r="H58" s="248"/>
      <c r="I58" s="248"/>
      <c r="J58" s="248"/>
      <c r="K58" s="248"/>
      <c r="L58" s="248"/>
      <c r="M58" s="249"/>
    </row>
    <row r="59" spans="3:20" ht="12" thickBot="1">
      <c r="C59" s="250" t="s">
        <v>225</v>
      </c>
      <c r="D59" s="251"/>
      <c r="E59" s="252" t="s">
        <v>279</v>
      </c>
      <c r="F59" s="253"/>
      <c r="G59" s="154" t="s">
        <v>280</v>
      </c>
      <c r="H59" s="254" t="s">
        <v>281</v>
      </c>
      <c r="I59" s="255"/>
      <c r="J59" s="255"/>
      <c r="K59" s="255"/>
      <c r="L59" s="255"/>
      <c r="M59" s="256"/>
      <c r="R59" s="155"/>
      <c r="S59" s="156"/>
      <c r="T59" s="157"/>
    </row>
    <row r="60" spans="3:20" ht="12" thickBot="1">
      <c r="C60" s="257">
        <v>45146</v>
      </c>
      <c r="D60" s="258"/>
      <c r="E60" s="259" t="s">
        <v>233</v>
      </c>
      <c r="F60" s="260"/>
      <c r="G60" s="158"/>
      <c r="H60" s="261"/>
      <c r="I60" s="262"/>
      <c r="J60" s="262"/>
      <c r="K60" s="262"/>
      <c r="L60" s="262"/>
      <c r="M60" s="263"/>
    </row>
    <row r="61" spans="3:20" ht="12" thickBot="1">
      <c r="C61" s="261"/>
      <c r="D61" s="262"/>
      <c r="E61" s="262"/>
      <c r="F61" s="262"/>
      <c r="G61" s="262"/>
      <c r="H61" s="262"/>
      <c r="I61" s="262"/>
      <c r="J61" s="262"/>
      <c r="K61" s="262"/>
      <c r="L61" s="262"/>
      <c r="M61" s="263"/>
    </row>
    <row r="62" spans="3:20" ht="12" thickBot="1">
      <c r="C62" s="159" t="s">
        <v>227</v>
      </c>
      <c r="D62" s="160"/>
      <c r="E62" s="159" t="s">
        <v>282</v>
      </c>
      <c r="F62" s="160" t="s">
        <v>283</v>
      </c>
      <c r="G62" s="159" t="s">
        <v>282</v>
      </c>
      <c r="H62" s="276" t="s">
        <v>228</v>
      </c>
      <c r="I62" s="276"/>
      <c r="J62" s="276"/>
      <c r="K62" s="276"/>
      <c r="L62" s="276"/>
      <c r="M62" s="251"/>
    </row>
    <row r="63" spans="3:20" ht="12" thickBot="1">
      <c r="C63" s="161"/>
      <c r="D63" s="162"/>
      <c r="E63" s="163" t="s">
        <v>315</v>
      </c>
      <c r="F63" s="162"/>
      <c r="G63" s="161" t="s">
        <v>314</v>
      </c>
      <c r="H63" s="277">
        <f>S70</f>
        <v>3</v>
      </c>
      <c r="I63" s="278"/>
      <c r="J63" s="279"/>
      <c r="K63" s="280">
        <f>T70</f>
        <v>0</v>
      </c>
      <c r="L63" s="281"/>
      <c r="M63" s="282"/>
    </row>
    <row r="64" spans="3:20" ht="12" thickBot="1">
      <c r="C64" s="166" t="s">
        <v>226</v>
      </c>
      <c r="D64" s="167" t="s">
        <v>284</v>
      </c>
      <c r="E64" s="166" t="s">
        <v>285</v>
      </c>
      <c r="F64" s="167"/>
      <c r="G64" s="166" t="s">
        <v>285</v>
      </c>
      <c r="H64" s="262" t="s">
        <v>286</v>
      </c>
      <c r="I64" s="263"/>
      <c r="J64" s="262" t="s">
        <v>287</v>
      </c>
      <c r="K64" s="263"/>
      <c r="L64" s="283" t="s">
        <v>288</v>
      </c>
      <c r="M64" s="284"/>
      <c r="O64" s="264" t="s">
        <v>289</v>
      </c>
      <c r="P64" s="265"/>
      <c r="Q64" s="264" t="s">
        <v>290</v>
      </c>
      <c r="R64" s="265"/>
      <c r="S64" s="264" t="s">
        <v>284</v>
      </c>
      <c r="T64" s="265"/>
    </row>
    <row r="65" spans="3:20" ht="12" thickBot="1">
      <c r="C65" s="169" t="s">
        <v>291</v>
      </c>
      <c r="D65" s="170" t="s">
        <v>292</v>
      </c>
      <c r="E65" s="158" t="s">
        <v>275</v>
      </c>
      <c r="F65" s="170"/>
      <c r="G65" s="158" t="s">
        <v>156</v>
      </c>
      <c r="H65" s="171">
        <v>6</v>
      </c>
      <c r="I65" s="170">
        <v>0</v>
      </c>
      <c r="J65" s="171">
        <v>6</v>
      </c>
      <c r="K65" s="170">
        <v>0</v>
      </c>
      <c r="L65" s="171"/>
      <c r="M65" s="170"/>
      <c r="O65" s="172">
        <f t="shared" ref="O65:P67" si="8">H65+J65+L65</f>
        <v>12</v>
      </c>
      <c r="P65" s="172">
        <f t="shared" si="8"/>
        <v>0</v>
      </c>
      <c r="Q65" s="172">
        <f>IF(H65&gt;I65,1,0)+IF(J65&gt;K65,1,0)+IF(L65&gt;M65,1,0)</f>
        <v>2</v>
      </c>
      <c r="R65" s="173">
        <f>IF(H65&lt;I65,1,0)+IF(J65&lt;K65,1,0)+IF(L65&lt;M65,1,0)</f>
        <v>0</v>
      </c>
      <c r="S65" s="173">
        <f>IF(Q65&gt;R65,1,0)</f>
        <v>1</v>
      </c>
      <c r="T65" s="173">
        <f>IF(Q65&lt;R65,1,0)</f>
        <v>0</v>
      </c>
    </row>
    <row r="66" spans="3:20" ht="12" thickBot="1">
      <c r="C66" s="158"/>
      <c r="D66" s="170" t="s">
        <v>293</v>
      </c>
      <c r="E66" s="158" t="s">
        <v>302</v>
      </c>
      <c r="F66" s="170"/>
      <c r="G66" s="158" t="s">
        <v>158</v>
      </c>
      <c r="H66" s="171">
        <v>6</v>
      </c>
      <c r="I66" s="170">
        <v>0</v>
      </c>
      <c r="J66" s="171">
        <v>6</v>
      </c>
      <c r="K66" s="170">
        <v>0</v>
      </c>
      <c r="L66" s="171"/>
      <c r="M66" s="170"/>
      <c r="O66" s="174">
        <f t="shared" si="8"/>
        <v>12</v>
      </c>
      <c r="P66" s="174">
        <f t="shared" si="8"/>
        <v>0</v>
      </c>
      <c r="Q66" s="174">
        <f>IF(H66&gt;I66,1,0)+IF(J66&gt;K66,1,0)+IF(L66&gt;M66,1,0)</f>
        <v>2</v>
      </c>
      <c r="R66" s="175">
        <f>IF(H66&lt;I66,1,0)+IF(J66&lt;K66,1,0)+IF(L66&lt;M66,1,0)</f>
        <v>0</v>
      </c>
      <c r="S66" s="175">
        <f>IF(Q66&gt;R66,1,0)</f>
        <v>1</v>
      </c>
      <c r="T66" s="175">
        <f>IF(Q66&lt;R66,1,0)</f>
        <v>0</v>
      </c>
    </row>
    <row r="67" spans="3:20" ht="12" customHeight="1" thickBot="1">
      <c r="C67" s="266"/>
      <c r="D67" s="268" t="s">
        <v>294</v>
      </c>
      <c r="E67" s="158" t="s">
        <v>275</v>
      </c>
      <c r="F67" s="176"/>
      <c r="G67" s="158" t="s">
        <v>156</v>
      </c>
      <c r="H67" s="270">
        <v>6</v>
      </c>
      <c r="I67" s="273">
        <v>0</v>
      </c>
      <c r="J67" s="270">
        <v>6</v>
      </c>
      <c r="K67" s="273">
        <v>0</v>
      </c>
      <c r="L67" s="270"/>
      <c r="M67" s="273"/>
      <c r="O67" s="285">
        <f t="shared" si="8"/>
        <v>12</v>
      </c>
      <c r="P67" s="285">
        <f t="shared" si="8"/>
        <v>0</v>
      </c>
      <c r="Q67" s="285">
        <f>IF(H67&gt;I67,1,0)+IF(J67&gt;K67,1,0)+IF(L67&gt;M67,1,0)</f>
        <v>2</v>
      </c>
      <c r="R67" s="285">
        <f>IF(H67&lt;I67,1,0)+IF(J67&lt;K67,1,0)+IF(L67&lt;M67,1,0)</f>
        <v>0</v>
      </c>
      <c r="S67" s="285">
        <f>IF(Q67&gt;R67,1,0)</f>
        <v>1</v>
      </c>
      <c r="T67" s="285">
        <f>IF(Q67&lt;R67,1,0)</f>
        <v>0</v>
      </c>
    </row>
    <row r="68" spans="3:20" ht="12" thickBot="1">
      <c r="C68" s="266"/>
      <c r="D68" s="268"/>
      <c r="E68" s="177" t="s">
        <v>283</v>
      </c>
      <c r="F68" s="178"/>
      <c r="G68" s="177" t="s">
        <v>283</v>
      </c>
      <c r="H68" s="271"/>
      <c r="I68" s="274"/>
      <c r="J68" s="271"/>
      <c r="K68" s="274"/>
      <c r="L68" s="271"/>
      <c r="M68" s="274"/>
      <c r="O68" s="286"/>
      <c r="P68" s="286"/>
      <c r="Q68" s="286"/>
      <c r="R68" s="286"/>
      <c r="S68" s="286"/>
      <c r="T68" s="286"/>
    </row>
    <row r="69" spans="3:20" ht="12" thickBot="1">
      <c r="C69" s="267"/>
      <c r="D69" s="269"/>
      <c r="E69" s="158" t="s">
        <v>274</v>
      </c>
      <c r="F69" s="179"/>
      <c r="G69" s="158" t="s">
        <v>158</v>
      </c>
      <c r="H69" s="272"/>
      <c r="I69" s="275"/>
      <c r="J69" s="272"/>
      <c r="K69" s="275"/>
      <c r="L69" s="272"/>
      <c r="M69" s="275"/>
      <c r="O69" s="287"/>
      <c r="P69" s="287"/>
      <c r="Q69" s="287"/>
      <c r="R69" s="287"/>
      <c r="S69" s="287"/>
      <c r="T69" s="287"/>
    </row>
    <row r="70" spans="3:20" ht="12" thickBot="1">
      <c r="G70" s="180"/>
      <c r="H70" s="180"/>
      <c r="O70" s="175">
        <f t="shared" ref="O70:T70" si="9">O65+O66+O67</f>
        <v>36</v>
      </c>
      <c r="P70" s="175">
        <f t="shared" si="9"/>
        <v>0</v>
      </c>
      <c r="Q70" s="174">
        <f t="shared" si="9"/>
        <v>6</v>
      </c>
      <c r="R70" s="175">
        <f t="shared" si="9"/>
        <v>0</v>
      </c>
      <c r="S70" s="175">
        <f t="shared" si="9"/>
        <v>3</v>
      </c>
      <c r="T70" s="175">
        <f t="shared" si="9"/>
        <v>0</v>
      </c>
    </row>
    <row r="71" spans="3:20">
      <c r="C71" s="244" t="s">
        <v>278</v>
      </c>
      <c r="D71" s="245"/>
      <c r="E71" s="245"/>
      <c r="F71" s="245"/>
      <c r="G71" s="245"/>
      <c r="H71" s="245"/>
      <c r="I71" s="245"/>
      <c r="J71" s="245"/>
      <c r="K71" s="245"/>
      <c r="L71" s="245"/>
      <c r="M71" s="246"/>
    </row>
    <row r="72" spans="3:20" ht="12" thickBot="1">
      <c r="C72" s="247"/>
      <c r="D72" s="248"/>
      <c r="E72" s="248"/>
      <c r="F72" s="248"/>
      <c r="G72" s="248"/>
      <c r="H72" s="248"/>
      <c r="I72" s="248"/>
      <c r="J72" s="248"/>
      <c r="K72" s="248"/>
      <c r="L72" s="248"/>
      <c r="M72" s="249"/>
    </row>
    <row r="73" spans="3:20" ht="12" thickBot="1">
      <c r="C73" s="250" t="s">
        <v>225</v>
      </c>
      <c r="D73" s="251"/>
      <c r="E73" s="252" t="s">
        <v>279</v>
      </c>
      <c r="F73" s="253"/>
      <c r="G73" s="154" t="s">
        <v>280</v>
      </c>
      <c r="H73" s="254" t="s">
        <v>281</v>
      </c>
      <c r="I73" s="255"/>
      <c r="J73" s="255"/>
      <c r="K73" s="255"/>
      <c r="L73" s="255"/>
      <c r="M73" s="256"/>
      <c r="R73" s="155"/>
      <c r="S73" s="156"/>
      <c r="T73" s="157"/>
    </row>
    <row r="74" spans="3:20" ht="12" thickBot="1">
      <c r="C74" s="257">
        <v>45147</v>
      </c>
      <c r="D74" s="258"/>
      <c r="E74" s="259" t="s">
        <v>233</v>
      </c>
      <c r="F74" s="260"/>
      <c r="G74" s="158"/>
      <c r="H74" s="261"/>
      <c r="I74" s="262"/>
      <c r="J74" s="262"/>
      <c r="K74" s="262"/>
      <c r="L74" s="262"/>
      <c r="M74" s="263"/>
    </row>
    <row r="75" spans="3:20" ht="12" thickBot="1">
      <c r="C75" s="261"/>
      <c r="D75" s="262"/>
      <c r="E75" s="262"/>
      <c r="F75" s="262"/>
      <c r="G75" s="262"/>
      <c r="H75" s="262"/>
      <c r="I75" s="262"/>
      <c r="J75" s="262"/>
      <c r="K75" s="262"/>
      <c r="L75" s="262"/>
      <c r="M75" s="263"/>
    </row>
    <row r="76" spans="3:20" ht="12" thickBot="1">
      <c r="C76" s="159" t="s">
        <v>227</v>
      </c>
      <c r="D76" s="160"/>
      <c r="E76" s="159" t="s">
        <v>282</v>
      </c>
      <c r="F76" s="160" t="s">
        <v>283</v>
      </c>
      <c r="G76" s="159" t="s">
        <v>282</v>
      </c>
      <c r="H76" s="276" t="s">
        <v>228</v>
      </c>
      <c r="I76" s="276"/>
      <c r="J76" s="276"/>
      <c r="K76" s="276"/>
      <c r="L76" s="276"/>
      <c r="M76" s="251"/>
    </row>
    <row r="77" spans="3:20" ht="12" thickBot="1">
      <c r="C77" s="161"/>
      <c r="D77" s="162"/>
      <c r="E77" s="163" t="s">
        <v>304</v>
      </c>
      <c r="F77" s="162"/>
      <c r="G77" s="161" t="s">
        <v>305</v>
      </c>
      <c r="H77" s="277">
        <f>S84</f>
        <v>3</v>
      </c>
      <c r="I77" s="278"/>
      <c r="J77" s="279"/>
      <c r="K77" s="280">
        <f>T84</f>
        <v>0</v>
      </c>
      <c r="L77" s="281"/>
      <c r="M77" s="282"/>
    </row>
    <row r="78" spans="3:20" ht="12" thickBot="1">
      <c r="C78" s="166" t="s">
        <v>226</v>
      </c>
      <c r="D78" s="167" t="s">
        <v>284</v>
      </c>
      <c r="E78" s="166" t="s">
        <v>285</v>
      </c>
      <c r="F78" s="167"/>
      <c r="G78" s="166" t="s">
        <v>285</v>
      </c>
      <c r="H78" s="262" t="s">
        <v>286</v>
      </c>
      <c r="I78" s="263"/>
      <c r="J78" s="262" t="s">
        <v>287</v>
      </c>
      <c r="K78" s="263"/>
      <c r="L78" s="283" t="s">
        <v>288</v>
      </c>
      <c r="M78" s="284"/>
      <c r="O78" s="264" t="s">
        <v>289</v>
      </c>
      <c r="P78" s="265"/>
      <c r="Q78" s="264" t="s">
        <v>290</v>
      </c>
      <c r="R78" s="265"/>
      <c r="S78" s="264" t="s">
        <v>284</v>
      </c>
      <c r="T78" s="265"/>
    </row>
    <row r="79" spans="3:20" ht="12" thickBot="1">
      <c r="C79" s="169" t="s">
        <v>291</v>
      </c>
      <c r="D79" s="170" t="s">
        <v>292</v>
      </c>
      <c r="E79" s="158" t="s">
        <v>275</v>
      </c>
      <c r="F79" s="170"/>
      <c r="G79" s="158" t="s">
        <v>306</v>
      </c>
      <c r="H79" s="171">
        <v>6</v>
      </c>
      <c r="I79" s="170">
        <v>0</v>
      </c>
      <c r="J79" s="171">
        <v>6</v>
      </c>
      <c r="K79" s="170">
        <v>0</v>
      </c>
      <c r="L79" s="171"/>
      <c r="M79" s="170"/>
      <c r="O79" s="172">
        <f t="shared" ref="O79:P81" si="10">H79+J79+L79</f>
        <v>12</v>
      </c>
      <c r="P79" s="172">
        <f t="shared" si="10"/>
        <v>0</v>
      </c>
      <c r="Q79" s="172">
        <f>IF(H79&gt;I79,1,0)+IF(J79&gt;K79,1,0)+IF(L79&gt;M79,1,0)</f>
        <v>2</v>
      </c>
      <c r="R79" s="173">
        <f>IF(H79&lt;I79,1,0)+IF(J79&lt;K79,1,0)+IF(L79&lt;M79,1,0)</f>
        <v>0</v>
      </c>
      <c r="S79" s="173">
        <f>IF(Q79&gt;R79,1,0)</f>
        <v>1</v>
      </c>
      <c r="T79" s="173">
        <f>IF(Q79&lt;R79,1,0)</f>
        <v>0</v>
      </c>
    </row>
    <row r="80" spans="3:20" ht="12" thickBot="1">
      <c r="C80" s="158"/>
      <c r="D80" s="170" t="s">
        <v>293</v>
      </c>
      <c r="E80" s="158" t="s">
        <v>276</v>
      </c>
      <c r="F80" s="170"/>
      <c r="G80" s="158" t="s">
        <v>306</v>
      </c>
      <c r="H80" s="171">
        <v>6</v>
      </c>
      <c r="I80" s="170">
        <v>0</v>
      </c>
      <c r="J80" s="171">
        <v>6</v>
      </c>
      <c r="K80" s="170">
        <v>0</v>
      </c>
      <c r="L80" s="171"/>
      <c r="M80" s="170"/>
      <c r="O80" s="174">
        <f t="shared" si="10"/>
        <v>12</v>
      </c>
      <c r="P80" s="174">
        <f t="shared" si="10"/>
        <v>0</v>
      </c>
      <c r="Q80" s="174">
        <f>IF(H80&gt;I80,1,0)+IF(J80&gt;K80,1,0)+IF(L80&gt;M80,1,0)</f>
        <v>2</v>
      </c>
      <c r="R80" s="175">
        <f>IF(H80&lt;I80,1,0)+IF(J80&lt;K80,1,0)+IF(L80&lt;M80,1,0)</f>
        <v>0</v>
      </c>
      <c r="S80" s="175">
        <f>IF(Q80&gt;R80,1,0)</f>
        <v>1</v>
      </c>
      <c r="T80" s="175">
        <f>IF(Q80&lt;R80,1,0)</f>
        <v>0</v>
      </c>
    </row>
    <row r="81" spans="3:20" ht="12" customHeight="1" thickBot="1">
      <c r="C81" s="266"/>
      <c r="D81" s="268" t="s">
        <v>294</v>
      </c>
      <c r="E81" s="158" t="s">
        <v>275</v>
      </c>
      <c r="F81" s="176"/>
      <c r="G81" s="158"/>
      <c r="H81" s="270">
        <v>6</v>
      </c>
      <c r="I81" s="273">
        <v>0</v>
      </c>
      <c r="J81" s="270">
        <v>6</v>
      </c>
      <c r="K81" s="273">
        <v>0</v>
      </c>
      <c r="L81" s="270"/>
      <c r="M81" s="273"/>
      <c r="O81" s="285">
        <f t="shared" si="10"/>
        <v>12</v>
      </c>
      <c r="P81" s="285">
        <f t="shared" si="10"/>
        <v>0</v>
      </c>
      <c r="Q81" s="285">
        <f>IF(H81&gt;I81,1,0)+IF(J81&gt;K81,1,0)+IF(L81&gt;M81,1,0)</f>
        <v>2</v>
      </c>
      <c r="R81" s="285">
        <f>IF(H81&lt;I81,1,0)+IF(J81&lt;K81,1,0)+IF(L81&lt;M81,1,0)</f>
        <v>0</v>
      </c>
      <c r="S81" s="285">
        <f>IF(Q81&gt;R81,1,0)</f>
        <v>1</v>
      </c>
      <c r="T81" s="285">
        <f>IF(Q81&lt;R81,1,0)</f>
        <v>0</v>
      </c>
    </row>
    <row r="82" spans="3:20" ht="12" thickBot="1">
      <c r="C82" s="266"/>
      <c r="D82" s="268"/>
      <c r="E82" s="177" t="s">
        <v>283</v>
      </c>
      <c r="F82" s="178"/>
      <c r="G82" s="177" t="s">
        <v>283</v>
      </c>
      <c r="H82" s="271"/>
      <c r="I82" s="274"/>
      <c r="J82" s="271"/>
      <c r="K82" s="274"/>
      <c r="L82" s="271"/>
      <c r="M82" s="274"/>
      <c r="O82" s="286"/>
      <c r="P82" s="286"/>
      <c r="Q82" s="286"/>
      <c r="R82" s="286"/>
      <c r="S82" s="286"/>
      <c r="T82" s="286"/>
    </row>
    <row r="83" spans="3:20" ht="12" thickBot="1">
      <c r="C83" s="267"/>
      <c r="D83" s="269"/>
      <c r="E83" s="158" t="s">
        <v>303</v>
      </c>
      <c r="F83" s="179"/>
      <c r="G83" s="158"/>
      <c r="H83" s="272"/>
      <c r="I83" s="275"/>
      <c r="J83" s="272"/>
      <c r="K83" s="275"/>
      <c r="L83" s="272"/>
      <c r="M83" s="275"/>
      <c r="O83" s="287"/>
      <c r="P83" s="287"/>
      <c r="Q83" s="287"/>
      <c r="R83" s="287"/>
      <c r="S83" s="287"/>
      <c r="T83" s="287"/>
    </row>
    <row r="84" spans="3:20" ht="12" thickBot="1">
      <c r="G84" s="180"/>
      <c r="H84" s="180"/>
      <c r="O84" s="175">
        <f t="shared" ref="O84:T84" si="11">O79+O80+O81</f>
        <v>36</v>
      </c>
      <c r="P84" s="175">
        <f t="shared" si="11"/>
        <v>0</v>
      </c>
      <c r="Q84" s="174">
        <f t="shared" si="11"/>
        <v>6</v>
      </c>
      <c r="R84" s="175">
        <f t="shared" si="11"/>
        <v>0</v>
      </c>
      <c r="S84" s="175">
        <f t="shared" si="11"/>
        <v>3</v>
      </c>
      <c r="T84" s="175">
        <f t="shared" si="11"/>
        <v>0</v>
      </c>
    </row>
    <row r="85" spans="3:20">
      <c r="C85" s="244" t="s">
        <v>278</v>
      </c>
      <c r="D85" s="245"/>
      <c r="E85" s="245"/>
      <c r="F85" s="245"/>
      <c r="G85" s="245"/>
      <c r="H85" s="245"/>
      <c r="I85" s="245"/>
      <c r="J85" s="245"/>
      <c r="K85" s="245"/>
      <c r="L85" s="245"/>
      <c r="M85" s="246"/>
    </row>
    <row r="86" spans="3:20" ht="12" thickBot="1">
      <c r="C86" s="247"/>
      <c r="D86" s="248"/>
      <c r="E86" s="248"/>
      <c r="F86" s="248"/>
      <c r="G86" s="248"/>
      <c r="H86" s="248"/>
      <c r="I86" s="248"/>
      <c r="J86" s="248"/>
      <c r="K86" s="248"/>
      <c r="L86" s="248"/>
      <c r="M86" s="249"/>
    </row>
    <row r="87" spans="3:20" ht="12" thickBot="1">
      <c r="C87" s="250" t="s">
        <v>225</v>
      </c>
      <c r="D87" s="251"/>
      <c r="E87" s="252" t="s">
        <v>279</v>
      </c>
      <c r="F87" s="253"/>
      <c r="G87" s="154" t="s">
        <v>280</v>
      </c>
      <c r="H87" s="254" t="s">
        <v>281</v>
      </c>
      <c r="I87" s="255"/>
      <c r="J87" s="255"/>
      <c r="K87" s="255"/>
      <c r="L87" s="255"/>
      <c r="M87" s="256"/>
      <c r="R87" s="155"/>
      <c r="S87" s="156"/>
      <c r="T87" s="157"/>
    </row>
    <row r="88" spans="3:20" ht="12" thickBot="1">
      <c r="C88" s="257">
        <v>45145</v>
      </c>
      <c r="D88" s="258"/>
      <c r="E88" s="259" t="s">
        <v>264</v>
      </c>
      <c r="F88" s="260"/>
      <c r="G88" s="158"/>
      <c r="H88" s="261"/>
      <c r="I88" s="262"/>
      <c r="J88" s="262"/>
      <c r="K88" s="262"/>
      <c r="L88" s="262"/>
      <c r="M88" s="263"/>
    </row>
    <row r="89" spans="3:20" ht="12" thickBot="1">
      <c r="C89" s="261"/>
      <c r="D89" s="262"/>
      <c r="E89" s="262"/>
      <c r="F89" s="262"/>
      <c r="G89" s="262"/>
      <c r="H89" s="262"/>
      <c r="I89" s="262"/>
      <c r="J89" s="262"/>
      <c r="K89" s="262"/>
      <c r="L89" s="262"/>
      <c r="M89" s="263"/>
    </row>
    <row r="90" spans="3:20" ht="12" thickBot="1">
      <c r="C90" s="159" t="s">
        <v>227</v>
      </c>
      <c r="D90" s="160"/>
      <c r="E90" s="159" t="s">
        <v>282</v>
      </c>
      <c r="F90" s="160" t="s">
        <v>283</v>
      </c>
      <c r="G90" s="159" t="s">
        <v>282</v>
      </c>
      <c r="H90" s="276" t="s">
        <v>228</v>
      </c>
      <c r="I90" s="276"/>
      <c r="J90" s="276"/>
      <c r="K90" s="276"/>
      <c r="L90" s="276"/>
      <c r="M90" s="251"/>
    </row>
    <row r="91" spans="3:20" ht="12" thickBot="1">
      <c r="C91" s="161"/>
      <c r="D91" s="162"/>
      <c r="E91" s="163" t="s">
        <v>316</v>
      </c>
      <c r="F91" s="162"/>
      <c r="G91" s="161" t="s">
        <v>317</v>
      </c>
      <c r="H91" s="277">
        <f>S98</f>
        <v>3</v>
      </c>
      <c r="I91" s="278"/>
      <c r="J91" s="279"/>
      <c r="K91" s="280">
        <f>T98</f>
        <v>0</v>
      </c>
      <c r="L91" s="281"/>
      <c r="M91" s="282"/>
    </row>
    <row r="92" spans="3:20" ht="12" thickBot="1">
      <c r="C92" s="166" t="s">
        <v>226</v>
      </c>
      <c r="D92" s="167" t="s">
        <v>284</v>
      </c>
      <c r="E92" s="166" t="s">
        <v>285</v>
      </c>
      <c r="F92" s="167"/>
      <c r="G92" s="166" t="s">
        <v>285</v>
      </c>
      <c r="H92" s="262" t="s">
        <v>286</v>
      </c>
      <c r="I92" s="263"/>
      <c r="J92" s="262" t="s">
        <v>287</v>
      </c>
      <c r="K92" s="263"/>
      <c r="L92" s="283" t="s">
        <v>288</v>
      </c>
      <c r="M92" s="284"/>
      <c r="O92" s="264" t="s">
        <v>289</v>
      </c>
      <c r="P92" s="265"/>
      <c r="Q92" s="264" t="s">
        <v>290</v>
      </c>
      <c r="R92" s="265"/>
      <c r="S92" s="264" t="s">
        <v>284</v>
      </c>
      <c r="T92" s="265"/>
    </row>
    <row r="93" spans="3:20" ht="12" thickBot="1">
      <c r="C93" s="169" t="s">
        <v>291</v>
      </c>
      <c r="D93" s="170" t="s">
        <v>292</v>
      </c>
      <c r="E93" s="158" t="s">
        <v>106</v>
      </c>
      <c r="F93" s="170"/>
      <c r="G93" s="158" t="s">
        <v>319</v>
      </c>
      <c r="H93" s="171">
        <v>6</v>
      </c>
      <c r="I93" s="170">
        <v>1</v>
      </c>
      <c r="J93" s="171">
        <v>6</v>
      </c>
      <c r="K93" s="170">
        <v>1</v>
      </c>
      <c r="L93" s="171"/>
      <c r="M93" s="170"/>
      <c r="O93" s="172">
        <f t="shared" ref="O93:P95" si="12">H93+J93+L93</f>
        <v>12</v>
      </c>
      <c r="P93" s="172">
        <f t="shared" si="12"/>
        <v>2</v>
      </c>
      <c r="Q93" s="172">
        <f>IF(H93&gt;I93,1,0)+IF(J93&gt;K93,1,0)+IF(L93&gt;M93,1,0)</f>
        <v>2</v>
      </c>
      <c r="R93" s="173">
        <f>IF(H93&lt;I93,1,0)+IF(J93&lt;K93,1,0)+IF(L93&lt;M93,1,0)</f>
        <v>0</v>
      </c>
      <c r="S93" s="173">
        <f>IF(Q93&gt;R93,1,0)</f>
        <v>1</v>
      </c>
      <c r="T93" s="173">
        <f>IF(Q93&lt;R93,1,0)</f>
        <v>0</v>
      </c>
    </row>
    <row r="94" spans="3:20" ht="12" thickBot="1">
      <c r="C94" s="158"/>
      <c r="D94" s="170" t="s">
        <v>293</v>
      </c>
      <c r="E94" s="158" t="s">
        <v>105</v>
      </c>
      <c r="F94" s="170"/>
      <c r="G94" s="158" t="s">
        <v>318</v>
      </c>
      <c r="H94" s="171">
        <v>6</v>
      </c>
      <c r="I94" s="170">
        <v>0</v>
      </c>
      <c r="J94" s="171">
        <v>6</v>
      </c>
      <c r="K94" s="170">
        <v>0</v>
      </c>
      <c r="L94" s="171"/>
      <c r="M94" s="170"/>
      <c r="O94" s="174">
        <f t="shared" si="12"/>
        <v>12</v>
      </c>
      <c r="P94" s="174">
        <f t="shared" si="12"/>
        <v>0</v>
      </c>
      <c r="Q94" s="174">
        <f>IF(H94&gt;I94,1,0)+IF(J94&gt;K94,1,0)+IF(L94&gt;M94,1,0)</f>
        <v>2</v>
      </c>
      <c r="R94" s="175">
        <f>IF(H94&lt;I94,1,0)+IF(J94&lt;K94,1,0)+IF(L94&lt;M94,1,0)</f>
        <v>0</v>
      </c>
      <c r="S94" s="175">
        <f>IF(Q94&gt;R94,1,0)</f>
        <v>1</v>
      </c>
      <c r="T94" s="175">
        <f>IF(Q94&lt;R94,1,0)</f>
        <v>0</v>
      </c>
    </row>
    <row r="95" spans="3:20" ht="12" customHeight="1" thickBot="1">
      <c r="C95" s="266"/>
      <c r="D95" s="268" t="s">
        <v>294</v>
      </c>
      <c r="E95" s="158" t="s">
        <v>106</v>
      </c>
      <c r="F95" s="176"/>
      <c r="G95" s="158" t="s">
        <v>319</v>
      </c>
      <c r="H95" s="270">
        <v>4</v>
      </c>
      <c r="I95" s="273">
        <v>6</v>
      </c>
      <c r="J95" s="270">
        <v>7</v>
      </c>
      <c r="K95" s="273">
        <v>6</v>
      </c>
      <c r="L95" s="270">
        <v>10</v>
      </c>
      <c r="M95" s="273">
        <v>8</v>
      </c>
      <c r="O95" s="285">
        <f t="shared" si="12"/>
        <v>21</v>
      </c>
      <c r="P95" s="285">
        <f t="shared" si="12"/>
        <v>20</v>
      </c>
      <c r="Q95" s="285">
        <f>IF(H95&gt;I95,1,0)+IF(J95&gt;K95,1,0)+IF(L95&gt;M95,1,0)</f>
        <v>2</v>
      </c>
      <c r="R95" s="285">
        <f>IF(H95&lt;I95,1,0)+IF(J95&lt;K95,1,0)+IF(L95&lt;M95,1,0)</f>
        <v>1</v>
      </c>
      <c r="S95" s="285">
        <f>IF(Q95&gt;R95,1,0)</f>
        <v>1</v>
      </c>
      <c r="T95" s="285">
        <f>IF(Q95&lt;R95,1,0)</f>
        <v>0</v>
      </c>
    </row>
    <row r="96" spans="3:20" ht="12" thickBot="1">
      <c r="C96" s="266"/>
      <c r="D96" s="268"/>
      <c r="E96" s="177" t="s">
        <v>283</v>
      </c>
      <c r="F96" s="178"/>
      <c r="G96" s="177" t="s">
        <v>283</v>
      </c>
      <c r="H96" s="271"/>
      <c r="I96" s="274"/>
      <c r="J96" s="271"/>
      <c r="K96" s="274"/>
      <c r="L96" s="271"/>
      <c r="M96" s="274"/>
      <c r="O96" s="286"/>
      <c r="P96" s="286"/>
      <c r="Q96" s="286"/>
      <c r="R96" s="286"/>
      <c r="S96" s="286"/>
      <c r="T96" s="286"/>
    </row>
    <row r="97" spans="3:20" ht="12" thickBot="1">
      <c r="C97" s="267"/>
      <c r="D97" s="269"/>
      <c r="E97" s="158" t="s">
        <v>110</v>
      </c>
      <c r="F97" s="179"/>
      <c r="G97" s="158" t="s">
        <v>76</v>
      </c>
      <c r="H97" s="272"/>
      <c r="I97" s="275"/>
      <c r="J97" s="272"/>
      <c r="K97" s="275"/>
      <c r="L97" s="272"/>
      <c r="M97" s="275"/>
      <c r="O97" s="287"/>
      <c r="P97" s="287"/>
      <c r="Q97" s="287"/>
      <c r="R97" s="287"/>
      <c r="S97" s="287"/>
      <c r="T97" s="287"/>
    </row>
    <row r="98" spans="3:20" ht="12" thickBot="1">
      <c r="G98" s="180"/>
      <c r="H98" s="180"/>
      <c r="O98" s="175">
        <f t="shared" ref="O98:T98" si="13">O93+O94+O95</f>
        <v>45</v>
      </c>
      <c r="P98" s="175">
        <f t="shared" si="13"/>
        <v>22</v>
      </c>
      <c r="Q98" s="174">
        <f t="shared" si="13"/>
        <v>6</v>
      </c>
      <c r="R98" s="175">
        <f t="shared" si="13"/>
        <v>1</v>
      </c>
      <c r="S98" s="175">
        <f t="shared" si="13"/>
        <v>3</v>
      </c>
      <c r="T98" s="175">
        <f t="shared" si="13"/>
        <v>0</v>
      </c>
    </row>
    <row r="99" spans="3:20">
      <c r="C99" s="244" t="s">
        <v>278</v>
      </c>
      <c r="D99" s="245"/>
      <c r="E99" s="245"/>
      <c r="F99" s="245"/>
      <c r="G99" s="245"/>
      <c r="H99" s="245"/>
      <c r="I99" s="245"/>
      <c r="J99" s="245"/>
      <c r="K99" s="245"/>
      <c r="L99" s="245"/>
      <c r="M99" s="246"/>
    </row>
    <row r="100" spans="3:20" ht="12" thickBot="1">
      <c r="C100" s="247"/>
      <c r="D100" s="248"/>
      <c r="E100" s="248"/>
      <c r="F100" s="248"/>
      <c r="G100" s="248"/>
      <c r="H100" s="248"/>
      <c r="I100" s="248"/>
      <c r="J100" s="248"/>
      <c r="K100" s="248"/>
      <c r="L100" s="248"/>
      <c r="M100" s="249"/>
    </row>
    <row r="101" spans="3:20" ht="12" thickBot="1">
      <c r="C101" s="250" t="s">
        <v>225</v>
      </c>
      <c r="D101" s="251"/>
      <c r="E101" s="252" t="s">
        <v>279</v>
      </c>
      <c r="F101" s="253"/>
      <c r="G101" s="154" t="s">
        <v>280</v>
      </c>
      <c r="H101" s="254" t="s">
        <v>281</v>
      </c>
      <c r="I101" s="255"/>
      <c r="J101" s="255"/>
      <c r="K101" s="255"/>
      <c r="L101" s="255"/>
      <c r="M101" s="256"/>
      <c r="R101" s="155"/>
      <c r="S101" s="156"/>
      <c r="T101" s="157"/>
    </row>
    <row r="102" spans="3:20" ht="12" thickBot="1">
      <c r="C102" s="257">
        <v>45146</v>
      </c>
      <c r="D102" s="258"/>
      <c r="E102" s="259" t="s">
        <v>264</v>
      </c>
      <c r="F102" s="260"/>
      <c r="G102" s="158"/>
      <c r="H102" s="261"/>
      <c r="I102" s="262"/>
      <c r="J102" s="262"/>
      <c r="K102" s="262"/>
      <c r="L102" s="262"/>
      <c r="M102" s="263"/>
    </row>
    <row r="103" spans="3:20" ht="12" thickBot="1">
      <c r="C103" s="261"/>
      <c r="D103" s="262"/>
      <c r="E103" s="262"/>
      <c r="F103" s="262"/>
      <c r="G103" s="262"/>
      <c r="H103" s="262"/>
      <c r="I103" s="262"/>
      <c r="J103" s="262"/>
      <c r="K103" s="262"/>
      <c r="L103" s="262"/>
      <c r="M103" s="263"/>
    </row>
    <row r="104" spans="3:20" ht="12" thickBot="1">
      <c r="C104" s="159" t="s">
        <v>227</v>
      </c>
      <c r="D104" s="160"/>
      <c r="E104" s="159" t="s">
        <v>282</v>
      </c>
      <c r="F104" s="160" t="s">
        <v>283</v>
      </c>
      <c r="G104" s="159" t="s">
        <v>282</v>
      </c>
      <c r="H104" s="276" t="s">
        <v>228</v>
      </c>
      <c r="I104" s="276"/>
      <c r="J104" s="276"/>
      <c r="K104" s="276"/>
      <c r="L104" s="276"/>
      <c r="M104" s="251"/>
    </row>
    <row r="105" spans="3:20" ht="12" thickBot="1">
      <c r="C105" s="161"/>
      <c r="D105" s="162"/>
      <c r="E105" s="163" t="s">
        <v>322</v>
      </c>
      <c r="F105" s="162"/>
      <c r="G105" s="161" t="s">
        <v>321</v>
      </c>
      <c r="H105" s="277">
        <f>S112</f>
        <v>3</v>
      </c>
      <c r="I105" s="278"/>
      <c r="J105" s="279"/>
      <c r="K105" s="280">
        <f>T112</f>
        <v>0</v>
      </c>
      <c r="L105" s="281"/>
      <c r="M105" s="282"/>
    </row>
    <row r="106" spans="3:20" ht="12" thickBot="1">
      <c r="C106" s="166" t="s">
        <v>226</v>
      </c>
      <c r="D106" s="167" t="s">
        <v>284</v>
      </c>
      <c r="E106" s="166" t="s">
        <v>285</v>
      </c>
      <c r="F106" s="167"/>
      <c r="G106" s="166" t="s">
        <v>285</v>
      </c>
      <c r="H106" s="262" t="s">
        <v>286</v>
      </c>
      <c r="I106" s="263"/>
      <c r="J106" s="262" t="s">
        <v>287</v>
      </c>
      <c r="K106" s="263"/>
      <c r="L106" s="283" t="s">
        <v>288</v>
      </c>
      <c r="M106" s="284"/>
      <c r="O106" s="264" t="s">
        <v>289</v>
      </c>
      <c r="P106" s="265"/>
      <c r="Q106" s="264" t="s">
        <v>290</v>
      </c>
      <c r="R106" s="265"/>
      <c r="S106" s="264" t="s">
        <v>284</v>
      </c>
      <c r="T106" s="265"/>
    </row>
    <row r="107" spans="3:20" ht="12" thickBot="1">
      <c r="C107" s="169" t="s">
        <v>291</v>
      </c>
      <c r="D107" s="170" t="s">
        <v>292</v>
      </c>
      <c r="E107" s="158" t="s">
        <v>323</v>
      </c>
      <c r="F107" s="170"/>
      <c r="G107" s="158" t="s">
        <v>76</v>
      </c>
      <c r="H107" s="171">
        <v>6</v>
      </c>
      <c r="I107" s="170">
        <v>0</v>
      </c>
      <c r="J107" s="171">
        <v>6</v>
      </c>
      <c r="K107" s="170">
        <v>1</v>
      </c>
      <c r="L107" s="171"/>
      <c r="M107" s="170"/>
      <c r="O107" s="172">
        <f t="shared" ref="O107:P109" si="14">H107+J107+L107</f>
        <v>12</v>
      </c>
      <c r="P107" s="172">
        <f t="shared" si="14"/>
        <v>1</v>
      </c>
      <c r="Q107" s="172">
        <f>IF(H107&gt;I107,1,0)+IF(J107&gt;K107,1,0)+IF(L107&gt;M107,1,0)</f>
        <v>2</v>
      </c>
      <c r="R107" s="173">
        <f>IF(H107&lt;I107,1,0)+IF(J107&lt;K107,1,0)+IF(L107&lt;M107,1,0)</f>
        <v>0</v>
      </c>
      <c r="S107" s="173">
        <f>IF(Q107&gt;R107,1,0)</f>
        <v>1</v>
      </c>
      <c r="T107" s="173">
        <f>IF(Q107&lt;R107,1,0)</f>
        <v>0</v>
      </c>
    </row>
    <row r="108" spans="3:20" ht="12" thickBot="1">
      <c r="C108" s="158"/>
      <c r="D108" s="170" t="s">
        <v>293</v>
      </c>
      <c r="E108" s="158" t="s">
        <v>189</v>
      </c>
      <c r="F108" s="170"/>
      <c r="G108" s="158" t="s">
        <v>324</v>
      </c>
      <c r="H108" s="171">
        <v>6</v>
      </c>
      <c r="I108" s="170">
        <v>0</v>
      </c>
      <c r="J108" s="171">
        <v>6</v>
      </c>
      <c r="K108" s="170">
        <v>0</v>
      </c>
      <c r="L108" s="171"/>
      <c r="M108" s="170"/>
      <c r="O108" s="174">
        <f t="shared" si="14"/>
        <v>12</v>
      </c>
      <c r="P108" s="174">
        <f t="shared" si="14"/>
        <v>0</v>
      </c>
      <c r="Q108" s="174">
        <f>IF(H108&gt;I108,1,0)+IF(J108&gt;K108,1,0)+IF(L108&gt;M108,1,0)</f>
        <v>2</v>
      </c>
      <c r="R108" s="175">
        <f>IF(H108&lt;I108,1,0)+IF(J108&lt;K108,1,0)+IF(L108&lt;M108,1,0)</f>
        <v>0</v>
      </c>
      <c r="S108" s="175">
        <f>IF(Q108&gt;R108,1,0)</f>
        <v>1</v>
      </c>
      <c r="T108" s="175">
        <f>IF(Q108&lt;R108,1,0)</f>
        <v>0</v>
      </c>
    </row>
    <row r="109" spans="3:20" ht="12" customHeight="1" thickBot="1">
      <c r="C109" s="266"/>
      <c r="D109" s="268" t="s">
        <v>294</v>
      </c>
      <c r="E109" s="158" t="s">
        <v>189</v>
      </c>
      <c r="F109" s="176"/>
      <c r="G109" s="158" t="s">
        <v>76</v>
      </c>
      <c r="H109" s="270">
        <v>6</v>
      </c>
      <c r="I109" s="273">
        <v>0</v>
      </c>
      <c r="J109" s="270">
        <v>6</v>
      </c>
      <c r="K109" s="273">
        <v>2</v>
      </c>
      <c r="L109" s="270"/>
      <c r="M109" s="273"/>
      <c r="O109" s="285">
        <f t="shared" si="14"/>
        <v>12</v>
      </c>
      <c r="P109" s="285">
        <f t="shared" si="14"/>
        <v>2</v>
      </c>
      <c r="Q109" s="285">
        <f>IF(H109&gt;I109,1,0)+IF(J109&gt;K109,1,0)+IF(L109&gt;M109,1,0)</f>
        <v>2</v>
      </c>
      <c r="R109" s="285">
        <f>IF(H109&lt;I109,1,0)+IF(J109&lt;K109,1,0)+IF(L109&lt;M109,1,0)</f>
        <v>0</v>
      </c>
      <c r="S109" s="285">
        <f>IF(Q109&gt;R109,1,0)</f>
        <v>1</v>
      </c>
      <c r="T109" s="285">
        <f>IF(Q109&lt;R109,1,0)</f>
        <v>0</v>
      </c>
    </row>
    <row r="110" spans="3:20" ht="12" thickBot="1">
      <c r="C110" s="266"/>
      <c r="D110" s="268"/>
      <c r="E110" s="177" t="s">
        <v>283</v>
      </c>
      <c r="F110" s="178"/>
      <c r="G110" s="177" t="s">
        <v>283</v>
      </c>
      <c r="H110" s="271"/>
      <c r="I110" s="274"/>
      <c r="J110" s="271"/>
      <c r="K110" s="274"/>
      <c r="L110" s="271"/>
      <c r="M110" s="274"/>
      <c r="O110" s="286"/>
      <c r="P110" s="286"/>
      <c r="Q110" s="286"/>
      <c r="R110" s="286"/>
      <c r="S110" s="286"/>
      <c r="T110" s="286"/>
    </row>
    <row r="111" spans="3:20" ht="12" thickBot="1">
      <c r="C111" s="267"/>
      <c r="D111" s="269"/>
      <c r="E111" s="158" t="s">
        <v>191</v>
      </c>
      <c r="F111" s="179"/>
      <c r="G111" s="158" t="s">
        <v>319</v>
      </c>
      <c r="H111" s="272"/>
      <c r="I111" s="275"/>
      <c r="J111" s="272"/>
      <c r="K111" s="275"/>
      <c r="L111" s="272"/>
      <c r="M111" s="275"/>
      <c r="O111" s="287"/>
      <c r="P111" s="287"/>
      <c r="Q111" s="287"/>
      <c r="R111" s="287"/>
      <c r="S111" s="287"/>
      <c r="T111" s="287"/>
    </row>
    <row r="112" spans="3:20" ht="12" thickBot="1">
      <c r="G112" s="180"/>
      <c r="H112" s="180"/>
      <c r="O112" s="175">
        <f t="shared" ref="O112:T112" si="15">O107+O108+O109</f>
        <v>36</v>
      </c>
      <c r="P112" s="175">
        <f t="shared" si="15"/>
        <v>3</v>
      </c>
      <c r="Q112" s="174">
        <f t="shared" si="15"/>
        <v>6</v>
      </c>
      <c r="R112" s="175">
        <f t="shared" si="15"/>
        <v>0</v>
      </c>
      <c r="S112" s="175">
        <f t="shared" si="15"/>
        <v>3</v>
      </c>
      <c r="T112" s="175">
        <f t="shared" si="15"/>
        <v>0</v>
      </c>
    </row>
    <row r="113" spans="3:20">
      <c r="C113" s="244" t="s">
        <v>278</v>
      </c>
      <c r="D113" s="245"/>
      <c r="E113" s="245"/>
      <c r="F113" s="245"/>
      <c r="G113" s="245"/>
      <c r="H113" s="245"/>
      <c r="I113" s="245"/>
      <c r="J113" s="245"/>
      <c r="K113" s="245"/>
      <c r="L113" s="245"/>
      <c r="M113" s="246"/>
    </row>
    <row r="114" spans="3:20" ht="12" thickBot="1">
      <c r="C114" s="247"/>
      <c r="D114" s="248"/>
      <c r="E114" s="248"/>
      <c r="F114" s="248"/>
      <c r="G114" s="248"/>
      <c r="H114" s="248"/>
      <c r="I114" s="248"/>
      <c r="J114" s="248"/>
      <c r="K114" s="248"/>
      <c r="L114" s="248"/>
      <c r="M114" s="249"/>
    </row>
    <row r="115" spans="3:20" ht="12" thickBot="1">
      <c r="C115" s="250" t="s">
        <v>225</v>
      </c>
      <c r="D115" s="251"/>
      <c r="E115" s="252" t="s">
        <v>279</v>
      </c>
      <c r="F115" s="253"/>
      <c r="G115" s="154" t="s">
        <v>280</v>
      </c>
      <c r="H115" s="254" t="s">
        <v>281</v>
      </c>
      <c r="I115" s="255"/>
      <c r="J115" s="255"/>
      <c r="K115" s="255"/>
      <c r="L115" s="255"/>
      <c r="M115" s="256"/>
      <c r="R115" s="155"/>
      <c r="S115" s="156"/>
      <c r="T115" s="157"/>
    </row>
    <row r="116" spans="3:20" ht="12" thickBot="1">
      <c r="C116" s="257">
        <v>45147</v>
      </c>
      <c r="D116" s="258"/>
      <c r="E116" s="259" t="s">
        <v>264</v>
      </c>
      <c r="F116" s="260"/>
      <c r="G116" s="158"/>
      <c r="H116" s="261"/>
      <c r="I116" s="262"/>
      <c r="J116" s="262"/>
      <c r="K116" s="262"/>
      <c r="L116" s="262"/>
      <c r="M116" s="263"/>
    </row>
    <row r="117" spans="3:20" ht="12" thickBot="1">
      <c r="C117" s="261"/>
      <c r="D117" s="262"/>
      <c r="E117" s="262"/>
      <c r="F117" s="262"/>
      <c r="G117" s="262"/>
      <c r="H117" s="262"/>
      <c r="I117" s="262"/>
      <c r="J117" s="262"/>
      <c r="K117" s="262"/>
      <c r="L117" s="262"/>
      <c r="M117" s="263"/>
    </row>
    <row r="118" spans="3:20" ht="12" thickBot="1">
      <c r="C118" s="159" t="s">
        <v>227</v>
      </c>
      <c r="D118" s="160"/>
      <c r="E118" s="159" t="s">
        <v>282</v>
      </c>
      <c r="F118" s="160" t="s">
        <v>283</v>
      </c>
      <c r="G118" s="159" t="s">
        <v>282</v>
      </c>
      <c r="H118" s="276" t="s">
        <v>228</v>
      </c>
      <c r="I118" s="276"/>
      <c r="J118" s="276"/>
      <c r="K118" s="276"/>
      <c r="L118" s="276"/>
      <c r="M118" s="251"/>
    </row>
    <row r="119" spans="3:20" ht="12" thickBot="1">
      <c r="C119" s="161"/>
      <c r="D119" s="162"/>
      <c r="E119" s="163" t="s">
        <v>325</v>
      </c>
      <c r="F119" s="162"/>
      <c r="G119" s="161" t="s">
        <v>327</v>
      </c>
      <c r="H119" s="277">
        <f>S126</f>
        <v>2</v>
      </c>
      <c r="I119" s="278"/>
      <c r="J119" s="279"/>
      <c r="K119" s="280">
        <f>T126</f>
        <v>1</v>
      </c>
      <c r="L119" s="281"/>
      <c r="M119" s="282"/>
    </row>
    <row r="120" spans="3:20" ht="12" thickBot="1">
      <c r="C120" s="166" t="s">
        <v>226</v>
      </c>
      <c r="D120" s="167" t="s">
        <v>284</v>
      </c>
      <c r="E120" s="166" t="s">
        <v>285</v>
      </c>
      <c r="F120" s="167"/>
      <c r="G120" s="166" t="s">
        <v>285</v>
      </c>
      <c r="H120" s="262" t="s">
        <v>286</v>
      </c>
      <c r="I120" s="263"/>
      <c r="J120" s="262" t="s">
        <v>287</v>
      </c>
      <c r="K120" s="263"/>
      <c r="L120" s="283" t="s">
        <v>288</v>
      </c>
      <c r="M120" s="284"/>
      <c r="O120" s="264" t="s">
        <v>289</v>
      </c>
      <c r="P120" s="265"/>
      <c r="Q120" s="264" t="s">
        <v>290</v>
      </c>
      <c r="R120" s="265"/>
      <c r="S120" s="264" t="s">
        <v>284</v>
      </c>
      <c r="T120" s="265"/>
    </row>
    <row r="121" spans="3:20" ht="12" thickBot="1">
      <c r="C121" s="169" t="s">
        <v>291</v>
      </c>
      <c r="D121" s="170" t="s">
        <v>292</v>
      </c>
      <c r="E121" s="158" t="s">
        <v>190</v>
      </c>
      <c r="F121" s="170"/>
      <c r="G121" s="158" t="s">
        <v>110</v>
      </c>
      <c r="H121" s="171">
        <v>6</v>
      </c>
      <c r="I121" s="170">
        <v>1</v>
      </c>
      <c r="J121" s="171">
        <v>6</v>
      </c>
      <c r="K121" s="170">
        <v>1</v>
      </c>
      <c r="L121" s="171"/>
      <c r="M121" s="170"/>
      <c r="O121" s="172">
        <f t="shared" ref="O121:P123" si="16">H121+J121+L121</f>
        <v>12</v>
      </c>
      <c r="P121" s="172">
        <f t="shared" si="16"/>
        <v>2</v>
      </c>
      <c r="Q121" s="172">
        <f>IF(H121&gt;I121,1,0)+IF(J121&gt;K121,1,0)+IF(L121&gt;M121,1,0)</f>
        <v>2</v>
      </c>
      <c r="R121" s="173">
        <f>IF(H121&lt;I121,1,0)+IF(J121&lt;K121,1,0)+IF(L121&lt;M121,1,0)</f>
        <v>0</v>
      </c>
      <c r="S121" s="173">
        <f>IF(Q121&gt;R121,1,0)</f>
        <v>1</v>
      </c>
      <c r="T121" s="173">
        <f>IF(Q121&lt;R121,1,0)</f>
        <v>0</v>
      </c>
    </row>
    <row r="122" spans="3:20" ht="12" thickBot="1">
      <c r="C122" s="158"/>
      <c r="D122" s="170" t="s">
        <v>293</v>
      </c>
      <c r="E122" s="158" t="s">
        <v>189</v>
      </c>
      <c r="F122" s="170"/>
      <c r="G122" s="158" t="s">
        <v>106</v>
      </c>
      <c r="H122" s="171">
        <v>6</v>
      </c>
      <c r="I122" s="170">
        <v>2</v>
      </c>
      <c r="J122" s="171">
        <v>6</v>
      </c>
      <c r="K122" s="170">
        <v>4</v>
      </c>
      <c r="L122" s="171"/>
      <c r="M122" s="170"/>
      <c r="O122" s="174">
        <f t="shared" si="16"/>
        <v>12</v>
      </c>
      <c r="P122" s="174">
        <f t="shared" si="16"/>
        <v>6</v>
      </c>
      <c r="Q122" s="174">
        <f>IF(H122&gt;I122,1,0)+IF(J122&gt;K122,1,0)+IF(L122&gt;M122,1,0)</f>
        <v>2</v>
      </c>
      <c r="R122" s="175">
        <f>IF(H122&lt;I122,1,0)+IF(J122&lt;K122,1,0)+IF(L122&lt;M122,1,0)</f>
        <v>0</v>
      </c>
      <c r="S122" s="175">
        <f>IF(Q122&gt;R122,1,0)</f>
        <v>1</v>
      </c>
      <c r="T122" s="175">
        <f>IF(Q122&lt;R122,1,0)</f>
        <v>0</v>
      </c>
    </row>
    <row r="123" spans="3:20" ht="12" customHeight="1" thickBot="1">
      <c r="C123" s="266"/>
      <c r="D123" s="268" t="s">
        <v>294</v>
      </c>
      <c r="E123" s="158"/>
      <c r="F123" s="176"/>
      <c r="G123" s="158" t="s">
        <v>110</v>
      </c>
      <c r="H123" s="270">
        <v>0</v>
      </c>
      <c r="I123" s="273">
        <v>6</v>
      </c>
      <c r="J123" s="270">
        <v>0</v>
      </c>
      <c r="K123" s="273">
        <v>6</v>
      </c>
      <c r="L123" s="270"/>
      <c r="M123" s="273"/>
      <c r="O123" s="285">
        <f t="shared" si="16"/>
        <v>0</v>
      </c>
      <c r="P123" s="285">
        <f t="shared" si="16"/>
        <v>12</v>
      </c>
      <c r="Q123" s="285">
        <f>IF(H123&gt;I123,1,0)+IF(J123&gt;K123,1,0)+IF(L123&gt;M123,1,0)</f>
        <v>0</v>
      </c>
      <c r="R123" s="285">
        <f>IF(H123&lt;I123,1,0)+IF(J123&lt;K123,1,0)+IF(L123&lt;M123,1,0)</f>
        <v>2</v>
      </c>
      <c r="S123" s="285">
        <f>IF(Q123&gt;R123,1,0)</f>
        <v>0</v>
      </c>
      <c r="T123" s="285">
        <f>IF(Q123&lt;R123,1,0)</f>
        <v>1</v>
      </c>
    </row>
    <row r="124" spans="3:20" ht="12" thickBot="1">
      <c r="C124" s="266"/>
      <c r="D124" s="268"/>
      <c r="E124" s="177" t="s">
        <v>283</v>
      </c>
      <c r="F124" s="178"/>
      <c r="G124" s="177" t="s">
        <v>283</v>
      </c>
      <c r="H124" s="271"/>
      <c r="I124" s="274"/>
      <c r="J124" s="271"/>
      <c r="K124" s="274"/>
      <c r="L124" s="271"/>
      <c r="M124" s="274"/>
      <c r="O124" s="286"/>
      <c r="P124" s="286"/>
      <c r="Q124" s="286"/>
      <c r="R124" s="286"/>
      <c r="S124" s="286"/>
      <c r="T124" s="286"/>
    </row>
    <row r="125" spans="3:20" ht="12" thickBot="1">
      <c r="C125" s="267"/>
      <c r="D125" s="269"/>
      <c r="E125" s="158"/>
      <c r="F125" s="179"/>
      <c r="G125" s="158" t="s">
        <v>106</v>
      </c>
      <c r="H125" s="272"/>
      <c r="I125" s="275"/>
      <c r="J125" s="272"/>
      <c r="K125" s="275"/>
      <c r="L125" s="272"/>
      <c r="M125" s="275"/>
      <c r="O125" s="287"/>
      <c r="P125" s="287"/>
      <c r="Q125" s="287"/>
      <c r="R125" s="287"/>
      <c r="S125" s="287"/>
      <c r="T125" s="287"/>
    </row>
    <row r="126" spans="3:20" ht="12" thickBot="1">
      <c r="G126" s="180"/>
      <c r="H126" s="180"/>
      <c r="O126" s="175">
        <f t="shared" ref="O126:T126" si="17">O121+O122+O123</f>
        <v>24</v>
      </c>
      <c r="P126" s="175">
        <f t="shared" si="17"/>
        <v>20</v>
      </c>
      <c r="Q126" s="174">
        <f t="shared" si="17"/>
        <v>4</v>
      </c>
      <c r="R126" s="175">
        <f t="shared" si="17"/>
        <v>2</v>
      </c>
      <c r="S126" s="175">
        <f t="shared" si="17"/>
        <v>2</v>
      </c>
      <c r="T126" s="175">
        <f t="shared" si="17"/>
        <v>1</v>
      </c>
    </row>
    <row r="127" spans="3:20">
      <c r="C127" s="288" t="s">
        <v>328</v>
      </c>
      <c r="D127" s="289"/>
      <c r="E127" s="289"/>
      <c r="F127" s="289"/>
      <c r="G127" s="289"/>
      <c r="H127" s="289"/>
      <c r="I127" s="289"/>
      <c r="J127" s="289"/>
      <c r="K127" s="289"/>
      <c r="L127" s="289"/>
      <c r="M127" s="290"/>
    </row>
    <row r="128" spans="3:20" ht="12" thickBot="1">
      <c r="C128" s="291"/>
      <c r="D128" s="292"/>
      <c r="E128" s="292"/>
      <c r="F128" s="292"/>
      <c r="G128" s="292"/>
      <c r="H128" s="292"/>
      <c r="I128" s="292"/>
      <c r="J128" s="292"/>
      <c r="K128" s="292"/>
      <c r="L128" s="292"/>
      <c r="M128" s="293"/>
    </row>
    <row r="129" spans="3:20" ht="12" thickBot="1">
      <c r="C129" s="294" t="s">
        <v>225</v>
      </c>
      <c r="D129" s="295"/>
      <c r="E129" s="296" t="s">
        <v>279</v>
      </c>
      <c r="F129" s="297"/>
      <c r="G129" s="298" t="s">
        <v>280</v>
      </c>
      <c r="H129" s="299" t="s">
        <v>281</v>
      </c>
      <c r="I129" s="300"/>
      <c r="J129" s="300"/>
      <c r="K129" s="300"/>
      <c r="L129" s="300"/>
      <c r="M129" s="301"/>
      <c r="R129" s="155"/>
      <c r="S129" s="156"/>
      <c r="T129" s="157"/>
    </row>
    <row r="130" spans="3:20" ht="12" thickBot="1">
      <c r="C130" s="302">
        <v>45146</v>
      </c>
      <c r="D130" s="303"/>
      <c r="E130" s="304" t="s">
        <v>329</v>
      </c>
      <c r="F130" s="305"/>
      <c r="G130" s="306" t="s">
        <v>330</v>
      </c>
      <c r="H130" s="304" t="s">
        <v>331</v>
      </c>
      <c r="I130" s="307"/>
      <c r="J130" s="307"/>
      <c r="K130" s="307"/>
      <c r="L130" s="307"/>
      <c r="M130" s="305"/>
    </row>
    <row r="131" spans="3:20" ht="12" thickBot="1">
      <c r="C131" s="304"/>
      <c r="D131" s="307"/>
      <c r="E131" s="307"/>
      <c r="F131" s="307"/>
      <c r="G131" s="307"/>
      <c r="H131" s="307"/>
      <c r="I131" s="307"/>
      <c r="J131" s="307"/>
      <c r="K131" s="307"/>
      <c r="L131" s="307"/>
      <c r="M131" s="305"/>
    </row>
    <row r="132" spans="3:20" ht="12" thickBot="1">
      <c r="C132" s="308" t="s">
        <v>227</v>
      </c>
      <c r="D132" s="309"/>
      <c r="E132" s="310" t="s">
        <v>282</v>
      </c>
      <c r="F132" s="309" t="s">
        <v>283</v>
      </c>
      <c r="G132" s="310" t="s">
        <v>282</v>
      </c>
      <c r="H132" s="311" t="s">
        <v>228</v>
      </c>
      <c r="I132" s="311"/>
      <c r="J132" s="311"/>
      <c r="K132" s="311"/>
      <c r="L132" s="311"/>
      <c r="M132" s="295"/>
    </row>
    <row r="133" spans="3:20" ht="12" thickBot="1">
      <c r="C133" s="312" t="s">
        <v>332</v>
      </c>
      <c r="D133" s="313"/>
      <c r="E133" s="312" t="s">
        <v>333</v>
      </c>
      <c r="F133" s="313"/>
      <c r="G133" s="312" t="s">
        <v>334</v>
      </c>
      <c r="H133" s="314">
        <f>S140</f>
        <v>0</v>
      </c>
      <c r="I133" s="315"/>
      <c r="J133" s="316"/>
      <c r="K133" s="314">
        <f>T140</f>
        <v>3</v>
      </c>
      <c r="L133" s="315"/>
      <c r="M133" s="316"/>
    </row>
    <row r="134" spans="3:20" ht="12" thickBot="1">
      <c r="C134" s="317" t="s">
        <v>226</v>
      </c>
      <c r="D134" s="318" t="s">
        <v>284</v>
      </c>
      <c r="E134" s="317" t="s">
        <v>285</v>
      </c>
      <c r="F134" s="318"/>
      <c r="G134" s="317" t="s">
        <v>285</v>
      </c>
      <c r="H134" s="307" t="s">
        <v>286</v>
      </c>
      <c r="I134" s="305"/>
      <c r="J134" s="307" t="s">
        <v>287</v>
      </c>
      <c r="K134" s="305"/>
      <c r="L134" s="319" t="s">
        <v>288</v>
      </c>
      <c r="M134" s="320"/>
      <c r="O134" s="264" t="s">
        <v>289</v>
      </c>
      <c r="P134" s="265"/>
      <c r="Q134" s="264" t="s">
        <v>290</v>
      </c>
      <c r="R134" s="265"/>
      <c r="S134" s="264" t="s">
        <v>284</v>
      </c>
      <c r="T134" s="265"/>
    </row>
    <row r="135" spans="3:20" ht="12" thickBot="1">
      <c r="C135" s="321" t="s">
        <v>291</v>
      </c>
      <c r="D135" s="322" t="s">
        <v>292</v>
      </c>
      <c r="E135" s="306" t="s">
        <v>44</v>
      </c>
      <c r="F135" s="322"/>
      <c r="G135" s="306" t="s">
        <v>151</v>
      </c>
      <c r="H135" s="323">
        <v>3</v>
      </c>
      <c r="I135" s="322">
        <v>6</v>
      </c>
      <c r="J135" s="323">
        <v>1</v>
      </c>
      <c r="K135" s="322">
        <v>6</v>
      </c>
      <c r="L135" s="323"/>
      <c r="M135" s="322"/>
      <c r="O135" s="172">
        <f t="shared" ref="O135:P137" si="18">H135+J135+L135</f>
        <v>4</v>
      </c>
      <c r="P135" s="172">
        <f t="shared" si="18"/>
        <v>12</v>
      </c>
      <c r="Q135" s="172">
        <f>IF(H135&gt;I135,1,0)+IF(J135&gt;K135,1,0)+IF(L135&gt;M135,1,0)</f>
        <v>0</v>
      </c>
      <c r="R135" s="173">
        <f>IF(H135&lt;I135,1,0)+IF(J135&lt;K135,1,0)+IF(L135&lt;M135,1,0)</f>
        <v>2</v>
      </c>
      <c r="S135" s="173">
        <f>IF(Q135&gt;R135,1,0)</f>
        <v>0</v>
      </c>
      <c r="T135" s="173">
        <f>IF(Q135&lt;R135,1,0)</f>
        <v>1</v>
      </c>
    </row>
    <row r="136" spans="3:20" ht="12" thickBot="1">
      <c r="C136" s="324" t="s">
        <v>335</v>
      </c>
      <c r="D136" s="322" t="s">
        <v>293</v>
      </c>
      <c r="E136" s="306" t="s">
        <v>42</v>
      </c>
      <c r="F136" s="322"/>
      <c r="G136" s="306" t="s">
        <v>150</v>
      </c>
      <c r="H136" s="323">
        <v>1</v>
      </c>
      <c r="I136" s="322">
        <v>6</v>
      </c>
      <c r="J136" s="323">
        <v>1</v>
      </c>
      <c r="K136" s="322">
        <v>6</v>
      </c>
      <c r="L136" s="323"/>
      <c r="M136" s="322"/>
      <c r="O136" s="174">
        <f t="shared" si="18"/>
        <v>2</v>
      </c>
      <c r="P136" s="174">
        <f t="shared" si="18"/>
        <v>12</v>
      </c>
      <c r="Q136" s="174">
        <f>IF(H136&gt;I136,1,0)+IF(J136&gt;K136,1,0)+IF(L136&gt;M136,1,0)</f>
        <v>0</v>
      </c>
      <c r="R136" s="175">
        <f>IF(H136&lt;I136,1,0)+IF(J136&lt;K136,1,0)+IF(L136&lt;M136,1,0)</f>
        <v>2</v>
      </c>
      <c r="S136" s="175">
        <f>IF(Q136&gt;R136,1,0)</f>
        <v>0</v>
      </c>
      <c r="T136" s="175">
        <f>IF(Q136&lt;R136,1,0)</f>
        <v>1</v>
      </c>
    </row>
    <row r="137" spans="3:20" ht="12" customHeight="1" thickBot="1">
      <c r="C137" s="325" t="s">
        <v>335</v>
      </c>
      <c r="D137" s="326" t="s">
        <v>336</v>
      </c>
      <c r="E137" s="306" t="s">
        <v>43</v>
      </c>
      <c r="F137" s="327"/>
      <c r="G137" s="306" t="s">
        <v>152</v>
      </c>
      <c r="H137" s="328">
        <v>1</v>
      </c>
      <c r="I137" s="329">
        <v>6</v>
      </c>
      <c r="J137" s="328">
        <v>1</v>
      </c>
      <c r="K137" s="329">
        <v>6</v>
      </c>
      <c r="L137" s="328"/>
      <c r="M137" s="329"/>
      <c r="O137" s="285">
        <f t="shared" si="18"/>
        <v>2</v>
      </c>
      <c r="P137" s="285">
        <f t="shared" si="18"/>
        <v>12</v>
      </c>
      <c r="Q137" s="285">
        <f>IF(H137&gt;I137,1,0)+IF(J137&gt;K137,1,0)+IF(L137&gt;M137,1,0)</f>
        <v>0</v>
      </c>
      <c r="R137" s="285">
        <f>IF(H137&lt;I137,1,0)+IF(J137&lt;K137,1,0)+IF(L137&lt;M137,1,0)</f>
        <v>2</v>
      </c>
      <c r="S137" s="285">
        <f>IF(Q137&gt;R137,1,0)</f>
        <v>0</v>
      </c>
      <c r="T137" s="285">
        <f>IF(Q137&lt;R137,1,0)</f>
        <v>1</v>
      </c>
    </row>
    <row r="138" spans="3:20" ht="12" thickBot="1">
      <c r="C138" s="325"/>
      <c r="D138" s="326"/>
      <c r="E138" s="330" t="s">
        <v>41</v>
      </c>
      <c r="F138" s="331"/>
      <c r="G138" s="330" t="s">
        <v>153</v>
      </c>
      <c r="H138" s="332"/>
      <c r="I138" s="333"/>
      <c r="J138" s="332"/>
      <c r="K138" s="333"/>
      <c r="L138" s="332"/>
      <c r="M138" s="333"/>
      <c r="O138" s="286"/>
      <c r="P138" s="286"/>
      <c r="Q138" s="286"/>
      <c r="R138" s="286"/>
      <c r="S138" s="286"/>
      <c r="T138" s="286"/>
    </row>
    <row r="139" spans="3:20" ht="12" thickBot="1">
      <c r="C139" s="334"/>
      <c r="D139" s="335"/>
      <c r="E139" s="306"/>
      <c r="F139" s="336"/>
      <c r="G139" s="306"/>
      <c r="H139" s="337"/>
      <c r="I139" s="338"/>
      <c r="J139" s="337"/>
      <c r="K139" s="338"/>
      <c r="L139" s="337"/>
      <c r="M139" s="338"/>
      <c r="O139" s="287"/>
      <c r="P139" s="287"/>
      <c r="Q139" s="287"/>
      <c r="R139" s="287"/>
      <c r="S139" s="287"/>
      <c r="T139" s="287"/>
    </row>
    <row r="140" spans="3:20" ht="12" thickBot="1">
      <c r="C140" s="339"/>
      <c r="D140" s="339"/>
      <c r="E140" s="339"/>
      <c r="F140" s="339"/>
      <c r="G140" s="340"/>
      <c r="H140" s="340"/>
      <c r="I140" s="339"/>
      <c r="J140" s="339"/>
      <c r="K140" s="339"/>
      <c r="L140" s="339"/>
      <c r="M140" s="339"/>
      <c r="O140" s="175">
        <f t="shared" ref="O140:T140" si="19">O135+O136+O137</f>
        <v>8</v>
      </c>
      <c r="P140" s="175">
        <f t="shared" si="19"/>
        <v>36</v>
      </c>
      <c r="Q140" s="174">
        <f t="shared" si="19"/>
        <v>0</v>
      </c>
      <c r="R140" s="175">
        <f t="shared" si="19"/>
        <v>6</v>
      </c>
      <c r="S140" s="175">
        <f t="shared" si="19"/>
        <v>0</v>
      </c>
      <c r="T140" s="175">
        <f t="shared" si="19"/>
        <v>3</v>
      </c>
    </row>
    <row r="141" spans="3:20">
      <c r="C141" s="288" t="s">
        <v>278</v>
      </c>
      <c r="D141" s="289"/>
      <c r="E141" s="289"/>
      <c r="F141" s="289"/>
      <c r="G141" s="289"/>
      <c r="H141" s="289"/>
      <c r="I141" s="289"/>
      <c r="J141" s="289"/>
      <c r="K141" s="289"/>
      <c r="L141" s="289"/>
      <c r="M141" s="290"/>
    </row>
    <row r="142" spans="3:20" ht="12" thickBot="1">
      <c r="C142" s="291"/>
      <c r="D142" s="292"/>
      <c r="E142" s="292"/>
      <c r="F142" s="292"/>
      <c r="G142" s="292"/>
      <c r="H142" s="292"/>
      <c r="I142" s="292"/>
      <c r="J142" s="292"/>
      <c r="K142" s="292"/>
      <c r="L142" s="292"/>
      <c r="M142" s="293"/>
    </row>
    <row r="143" spans="3:20" ht="12" thickBot="1">
      <c r="C143" s="294" t="s">
        <v>225</v>
      </c>
      <c r="D143" s="295"/>
      <c r="E143" s="296" t="s">
        <v>279</v>
      </c>
      <c r="F143" s="297"/>
      <c r="G143" s="298" t="s">
        <v>280</v>
      </c>
      <c r="H143" s="299" t="s">
        <v>281</v>
      </c>
      <c r="I143" s="300"/>
      <c r="J143" s="300"/>
      <c r="K143" s="300"/>
      <c r="L143" s="300"/>
      <c r="M143" s="301"/>
      <c r="R143" s="155"/>
      <c r="S143" s="156"/>
      <c r="T143" s="157"/>
    </row>
    <row r="144" spans="3:20" ht="12" thickBot="1">
      <c r="C144" s="302">
        <v>45146</v>
      </c>
      <c r="D144" s="303"/>
      <c r="E144" s="304" t="s">
        <v>329</v>
      </c>
      <c r="F144" s="305"/>
      <c r="G144" s="306" t="s">
        <v>330</v>
      </c>
      <c r="H144" s="304" t="s">
        <v>337</v>
      </c>
      <c r="I144" s="307"/>
      <c r="J144" s="307"/>
      <c r="K144" s="307"/>
      <c r="L144" s="307"/>
      <c r="M144" s="305"/>
    </row>
    <row r="145" spans="3:20" ht="12" thickBot="1">
      <c r="C145" s="304"/>
      <c r="D145" s="307"/>
      <c r="E145" s="307"/>
      <c r="F145" s="307"/>
      <c r="G145" s="307"/>
      <c r="H145" s="307"/>
      <c r="I145" s="307"/>
      <c r="J145" s="307"/>
      <c r="K145" s="307"/>
      <c r="L145" s="307"/>
      <c r="M145" s="305"/>
    </row>
    <row r="146" spans="3:20" ht="12" thickBot="1">
      <c r="C146" s="308" t="s">
        <v>227</v>
      </c>
      <c r="D146" s="309"/>
      <c r="E146" s="310" t="s">
        <v>282</v>
      </c>
      <c r="F146" s="309" t="s">
        <v>283</v>
      </c>
      <c r="G146" s="310" t="s">
        <v>282</v>
      </c>
      <c r="H146" s="311" t="s">
        <v>228</v>
      </c>
      <c r="I146" s="311"/>
      <c r="J146" s="311"/>
      <c r="K146" s="311"/>
      <c r="L146" s="311"/>
      <c r="M146" s="295"/>
    </row>
    <row r="147" spans="3:20" ht="12" thickBot="1">
      <c r="C147" s="312" t="s">
        <v>338</v>
      </c>
      <c r="D147" s="313"/>
      <c r="E147" s="312" t="s">
        <v>339</v>
      </c>
      <c r="F147" s="313"/>
      <c r="G147" s="312" t="s">
        <v>340</v>
      </c>
      <c r="H147" s="314">
        <f>S154</f>
        <v>3</v>
      </c>
      <c r="I147" s="315"/>
      <c r="J147" s="316"/>
      <c r="K147" s="314">
        <f>T154</f>
        <v>0</v>
      </c>
      <c r="L147" s="315"/>
      <c r="M147" s="316"/>
    </row>
    <row r="148" spans="3:20" ht="12" thickBot="1">
      <c r="C148" s="317" t="s">
        <v>226</v>
      </c>
      <c r="D148" s="318" t="s">
        <v>284</v>
      </c>
      <c r="E148" s="317" t="s">
        <v>285</v>
      </c>
      <c r="F148" s="318"/>
      <c r="G148" s="317" t="s">
        <v>285</v>
      </c>
      <c r="H148" s="307" t="s">
        <v>286</v>
      </c>
      <c r="I148" s="305"/>
      <c r="J148" s="307" t="s">
        <v>287</v>
      </c>
      <c r="K148" s="305"/>
      <c r="L148" s="319" t="s">
        <v>288</v>
      </c>
      <c r="M148" s="320"/>
      <c r="O148" s="264" t="s">
        <v>289</v>
      </c>
      <c r="P148" s="265"/>
      <c r="Q148" s="264" t="s">
        <v>290</v>
      </c>
      <c r="R148" s="265"/>
      <c r="S148" s="264" t="s">
        <v>284</v>
      </c>
      <c r="T148" s="265"/>
    </row>
    <row r="149" spans="3:20" ht="12" thickBot="1">
      <c r="C149" s="321" t="s">
        <v>291</v>
      </c>
      <c r="D149" s="322" t="s">
        <v>292</v>
      </c>
      <c r="E149" s="306" t="s">
        <v>93</v>
      </c>
      <c r="F149" s="322"/>
      <c r="G149" s="306" t="s">
        <v>148</v>
      </c>
      <c r="H149" s="323">
        <v>7</v>
      </c>
      <c r="I149" s="322">
        <v>5</v>
      </c>
      <c r="J149" s="323">
        <v>6</v>
      </c>
      <c r="K149" s="322">
        <v>1</v>
      </c>
      <c r="L149" s="323"/>
      <c r="M149" s="322"/>
      <c r="O149" s="172">
        <f t="shared" ref="O149:P151" si="20">H149+J149+L149</f>
        <v>13</v>
      </c>
      <c r="P149" s="172">
        <f t="shared" si="20"/>
        <v>6</v>
      </c>
      <c r="Q149" s="172">
        <f>IF(H149&gt;I149,1,0)+IF(J149&gt;K149,1,0)+IF(L149&gt;M149,1,0)</f>
        <v>2</v>
      </c>
      <c r="R149" s="173">
        <f>IF(H149&lt;I149,1,0)+IF(J149&lt;K149,1,0)+IF(L149&lt;M149,1,0)</f>
        <v>0</v>
      </c>
      <c r="S149" s="173">
        <f>IF(Q149&gt;R149,1,0)</f>
        <v>1</v>
      </c>
      <c r="T149" s="173">
        <f>IF(Q149&lt;R149,1,0)</f>
        <v>0</v>
      </c>
    </row>
    <row r="150" spans="3:20" ht="12" thickBot="1">
      <c r="C150" s="324" t="s">
        <v>335</v>
      </c>
      <c r="D150" s="322" t="s">
        <v>293</v>
      </c>
      <c r="E150" s="306" t="s">
        <v>341</v>
      </c>
      <c r="F150" s="322"/>
      <c r="G150" s="306" t="s">
        <v>147</v>
      </c>
      <c r="H150" s="323">
        <v>6</v>
      </c>
      <c r="I150" s="322">
        <v>0</v>
      </c>
      <c r="J150" s="323">
        <v>6</v>
      </c>
      <c r="K150" s="322">
        <v>0</v>
      </c>
      <c r="L150" s="323"/>
      <c r="M150" s="322"/>
      <c r="O150" s="174">
        <f t="shared" si="20"/>
        <v>12</v>
      </c>
      <c r="P150" s="174">
        <f t="shared" si="20"/>
        <v>0</v>
      </c>
      <c r="Q150" s="174">
        <f>IF(H150&gt;I150,1,0)+IF(J150&gt;K150,1,0)+IF(L150&gt;M150,1,0)</f>
        <v>2</v>
      </c>
      <c r="R150" s="175">
        <f>IF(H150&lt;I150,1,0)+IF(J150&lt;K150,1,0)+IF(L150&lt;M150,1,0)</f>
        <v>0</v>
      </c>
      <c r="S150" s="175">
        <f>IF(Q150&gt;R150,1,0)</f>
        <v>1</v>
      </c>
      <c r="T150" s="175">
        <f>IF(Q150&lt;R150,1,0)</f>
        <v>0</v>
      </c>
    </row>
    <row r="151" spans="3:20" ht="12" customHeight="1" thickBot="1">
      <c r="C151" s="325" t="s">
        <v>335</v>
      </c>
      <c r="D151" s="326" t="s">
        <v>336</v>
      </c>
      <c r="E151" s="306" t="s">
        <v>93</v>
      </c>
      <c r="F151" s="327"/>
      <c r="G151" s="306" t="s">
        <v>342</v>
      </c>
      <c r="H151" s="328">
        <v>6</v>
      </c>
      <c r="I151" s="329">
        <v>0</v>
      </c>
      <c r="J151" s="328">
        <v>6</v>
      </c>
      <c r="K151" s="329">
        <v>1</v>
      </c>
      <c r="L151" s="328"/>
      <c r="M151" s="329"/>
      <c r="O151" s="285">
        <f t="shared" si="20"/>
        <v>12</v>
      </c>
      <c r="P151" s="285">
        <f t="shared" si="20"/>
        <v>1</v>
      </c>
      <c r="Q151" s="285">
        <f>IF(H151&gt;I151,1,0)+IF(J151&gt;K151,1,0)+IF(L151&gt;M151,1,0)</f>
        <v>2</v>
      </c>
      <c r="R151" s="285">
        <f>IF(H151&lt;I151,1,0)+IF(J151&lt;K151,1,0)+IF(L151&lt;M151,1,0)</f>
        <v>0</v>
      </c>
      <c r="S151" s="285">
        <f>IF(Q151&gt;R151,1,0)</f>
        <v>1</v>
      </c>
      <c r="T151" s="285">
        <f>IF(Q151&lt;R151,1,0)</f>
        <v>0</v>
      </c>
    </row>
    <row r="152" spans="3:20" ht="12" thickBot="1">
      <c r="C152" s="325"/>
      <c r="D152" s="326"/>
      <c r="E152" s="330" t="s">
        <v>341</v>
      </c>
      <c r="F152" s="331"/>
      <c r="G152" s="330" t="s">
        <v>145</v>
      </c>
      <c r="H152" s="332"/>
      <c r="I152" s="333"/>
      <c r="J152" s="332"/>
      <c r="K152" s="333"/>
      <c r="L152" s="332"/>
      <c r="M152" s="333"/>
      <c r="O152" s="286"/>
      <c r="P152" s="286"/>
      <c r="Q152" s="286"/>
      <c r="R152" s="286"/>
      <c r="S152" s="286"/>
      <c r="T152" s="286"/>
    </row>
    <row r="153" spans="3:20" ht="12" thickBot="1">
      <c r="C153" s="334"/>
      <c r="D153" s="335"/>
      <c r="E153" s="306"/>
      <c r="F153" s="336"/>
      <c r="G153" s="306"/>
      <c r="H153" s="337"/>
      <c r="I153" s="338"/>
      <c r="J153" s="337"/>
      <c r="K153" s="338"/>
      <c r="L153" s="337"/>
      <c r="M153" s="338"/>
      <c r="O153" s="287"/>
      <c r="P153" s="287"/>
      <c r="Q153" s="287"/>
      <c r="R153" s="287"/>
      <c r="S153" s="287"/>
      <c r="T153" s="287"/>
    </row>
    <row r="154" spans="3:20">
      <c r="C154" s="339"/>
      <c r="D154" s="339"/>
      <c r="E154" s="339"/>
      <c r="F154" s="339"/>
      <c r="G154" s="340"/>
      <c r="H154" s="340"/>
      <c r="I154" s="339"/>
      <c r="J154" s="339"/>
      <c r="K154" s="339"/>
      <c r="L154" s="339"/>
      <c r="M154" s="339"/>
      <c r="O154" s="175">
        <f t="shared" ref="O154:T154" si="21">O149+O150+O151</f>
        <v>37</v>
      </c>
      <c r="P154" s="175">
        <f t="shared" si="21"/>
        <v>7</v>
      </c>
      <c r="Q154" s="174">
        <f t="shared" si="21"/>
        <v>6</v>
      </c>
      <c r="R154" s="175">
        <f t="shared" si="21"/>
        <v>0</v>
      </c>
      <c r="S154" s="175">
        <f t="shared" si="21"/>
        <v>3</v>
      </c>
      <c r="T154" s="175">
        <f t="shared" si="21"/>
        <v>0</v>
      </c>
    </row>
    <row r="155" spans="3:20" ht="12" thickBot="1">
      <c r="C155" s="339"/>
      <c r="D155" s="339"/>
      <c r="E155" s="339"/>
      <c r="F155" s="339"/>
      <c r="G155" s="339"/>
      <c r="H155" s="339"/>
      <c r="I155" s="339"/>
      <c r="J155" s="339"/>
      <c r="K155" s="339"/>
      <c r="L155" s="339"/>
      <c r="M155" s="339"/>
    </row>
    <row r="156" spans="3:20">
      <c r="C156" s="288" t="s">
        <v>278</v>
      </c>
      <c r="D156" s="289"/>
      <c r="E156" s="289"/>
      <c r="F156" s="289"/>
      <c r="G156" s="289"/>
      <c r="H156" s="289"/>
      <c r="I156" s="289"/>
      <c r="J156" s="289"/>
      <c r="K156" s="289"/>
      <c r="L156" s="289"/>
      <c r="M156" s="290"/>
    </row>
    <row r="157" spans="3:20" ht="12" thickBot="1">
      <c r="C157" s="291"/>
      <c r="D157" s="292"/>
      <c r="E157" s="292"/>
      <c r="F157" s="292"/>
      <c r="G157" s="292"/>
      <c r="H157" s="292"/>
      <c r="I157" s="292"/>
      <c r="J157" s="292"/>
      <c r="K157" s="292"/>
      <c r="L157" s="292"/>
      <c r="M157" s="293"/>
      <c r="R157" s="155"/>
      <c r="S157" s="156"/>
      <c r="T157" s="157"/>
    </row>
    <row r="158" spans="3:20" ht="12" thickBot="1">
      <c r="C158" s="294" t="s">
        <v>225</v>
      </c>
      <c r="D158" s="295"/>
      <c r="E158" s="296" t="s">
        <v>279</v>
      </c>
      <c r="F158" s="297"/>
      <c r="G158" s="298" t="s">
        <v>280</v>
      </c>
      <c r="H158" s="299" t="s">
        <v>281</v>
      </c>
      <c r="I158" s="300"/>
      <c r="J158" s="300"/>
      <c r="K158" s="300"/>
      <c r="L158" s="300"/>
      <c r="M158" s="301"/>
    </row>
    <row r="159" spans="3:20" ht="12" thickBot="1">
      <c r="C159" s="302">
        <v>45146</v>
      </c>
      <c r="D159" s="303"/>
      <c r="E159" s="304" t="s">
        <v>329</v>
      </c>
      <c r="F159" s="305"/>
      <c r="G159" s="306" t="s">
        <v>330</v>
      </c>
      <c r="H159" s="304" t="s">
        <v>337</v>
      </c>
      <c r="I159" s="307"/>
      <c r="J159" s="307"/>
      <c r="K159" s="307"/>
      <c r="L159" s="307"/>
      <c r="M159" s="305"/>
    </row>
    <row r="160" spans="3:20" ht="12" thickBot="1">
      <c r="C160" s="304"/>
      <c r="D160" s="307"/>
      <c r="E160" s="307"/>
      <c r="F160" s="307"/>
      <c r="G160" s="307"/>
      <c r="H160" s="307"/>
      <c r="I160" s="307"/>
      <c r="J160" s="307"/>
      <c r="K160" s="307"/>
      <c r="L160" s="307"/>
      <c r="M160" s="305"/>
    </row>
    <row r="161" spans="3:20" ht="12" thickBot="1">
      <c r="C161" s="308" t="s">
        <v>227</v>
      </c>
      <c r="D161" s="309"/>
      <c r="E161" s="310" t="s">
        <v>282</v>
      </c>
      <c r="F161" s="309" t="s">
        <v>283</v>
      </c>
      <c r="G161" s="310" t="s">
        <v>282</v>
      </c>
      <c r="H161" s="311" t="s">
        <v>228</v>
      </c>
      <c r="I161" s="311"/>
      <c r="J161" s="311"/>
      <c r="K161" s="311"/>
      <c r="L161" s="311"/>
      <c r="M161" s="295"/>
    </row>
    <row r="162" spans="3:20" ht="12" thickBot="1">
      <c r="C162" s="312" t="s">
        <v>343</v>
      </c>
      <c r="D162" s="313"/>
      <c r="E162" s="312" t="s">
        <v>344</v>
      </c>
      <c r="F162" s="313"/>
      <c r="G162" s="312" t="s">
        <v>345</v>
      </c>
      <c r="H162" s="314">
        <f>S169</f>
        <v>0</v>
      </c>
      <c r="I162" s="315"/>
      <c r="J162" s="316"/>
      <c r="K162" s="314">
        <f>T169</f>
        <v>0</v>
      </c>
      <c r="L162" s="315"/>
      <c r="M162" s="316"/>
      <c r="O162" s="264" t="s">
        <v>289</v>
      </c>
      <c r="P162" s="265"/>
      <c r="Q162" s="264" t="s">
        <v>290</v>
      </c>
      <c r="R162" s="265"/>
      <c r="S162" s="264" t="s">
        <v>284</v>
      </c>
      <c r="T162" s="265"/>
    </row>
    <row r="163" spans="3:20" ht="12" thickBot="1">
      <c r="C163" s="317" t="s">
        <v>226</v>
      </c>
      <c r="D163" s="318" t="s">
        <v>284</v>
      </c>
      <c r="E163" s="317" t="s">
        <v>285</v>
      </c>
      <c r="F163" s="318"/>
      <c r="G163" s="317" t="s">
        <v>285</v>
      </c>
      <c r="H163" s="307" t="s">
        <v>286</v>
      </c>
      <c r="I163" s="305"/>
      <c r="J163" s="307" t="s">
        <v>287</v>
      </c>
      <c r="K163" s="305"/>
      <c r="L163" s="319" t="s">
        <v>288</v>
      </c>
      <c r="M163" s="320"/>
      <c r="O163" s="172">
        <f>H164+J164+L164</f>
        <v>3</v>
      </c>
      <c r="P163" s="172">
        <f>I164+K164+M164</f>
        <v>12</v>
      </c>
      <c r="Q163" s="172">
        <f>IF(H164&gt;I164,1,0)+IF(J164&gt;K164,1,0)+IF(L164&gt;M164,1,0)</f>
        <v>0</v>
      </c>
      <c r="R163" s="182">
        <f>IF(I164&gt;J164,1,0)+IF(K164&gt;L164,1,0)+IF(M164&gt;N164,1,0)</f>
        <v>2</v>
      </c>
      <c r="S163" s="173">
        <f>IF(Q163&gt;R163,1,0)</f>
        <v>0</v>
      </c>
      <c r="T163" s="173">
        <f>IF(Q163&lt;R163,1,0)</f>
        <v>1</v>
      </c>
    </row>
    <row r="164" spans="3:20" ht="12" thickBot="1">
      <c r="C164" s="321" t="s">
        <v>291</v>
      </c>
      <c r="D164" s="322" t="s">
        <v>292</v>
      </c>
      <c r="E164" s="306" t="s">
        <v>68</v>
      </c>
      <c r="F164" s="322"/>
      <c r="G164" s="306" t="s">
        <v>52</v>
      </c>
      <c r="H164" s="343">
        <v>2</v>
      </c>
      <c r="I164" s="344">
        <v>6</v>
      </c>
      <c r="J164" s="343">
        <v>1</v>
      </c>
      <c r="K164" s="344">
        <v>6</v>
      </c>
      <c r="L164" s="323"/>
      <c r="M164" s="322"/>
      <c r="O164" s="182">
        <f>H165+J165+L165</f>
        <v>12</v>
      </c>
      <c r="P164" s="182">
        <f>I165+K165+M165</f>
        <v>4</v>
      </c>
      <c r="Q164" s="182">
        <f>IF(H165&gt;I165,1,0)+IF(J165&gt;K165,1,0)+IF(L165&gt;M165,1,0)</f>
        <v>2</v>
      </c>
      <c r="R164" s="182">
        <f>IF(I165&gt;J165,1,0)+IF(K165&gt;L165,1,0)+IF(M165&gt;N165,1,0)</f>
        <v>0</v>
      </c>
      <c r="S164" s="173">
        <f>IF(Q165&gt;R165,1,0)</f>
        <v>1</v>
      </c>
      <c r="T164" s="173">
        <f>IF(Q164&lt;R164,1,0)</f>
        <v>0</v>
      </c>
    </row>
    <row r="165" spans="3:20" ht="12" customHeight="1" thickBot="1">
      <c r="C165" s="324" t="s">
        <v>335</v>
      </c>
      <c r="D165" s="322" t="s">
        <v>293</v>
      </c>
      <c r="E165" s="306" t="s">
        <v>66</v>
      </c>
      <c r="F165" s="322"/>
      <c r="G165" s="306" t="s">
        <v>50</v>
      </c>
      <c r="H165" s="343">
        <v>6</v>
      </c>
      <c r="I165" s="344">
        <v>4</v>
      </c>
      <c r="J165" s="343">
        <v>6</v>
      </c>
      <c r="K165" s="344">
        <v>0</v>
      </c>
      <c r="L165" s="323"/>
      <c r="M165" s="322"/>
      <c r="O165" s="285">
        <f t="shared" ref="O165:P165" si="22">H165+J165+L165</f>
        <v>12</v>
      </c>
      <c r="P165" s="285">
        <f t="shared" si="22"/>
        <v>4</v>
      </c>
      <c r="Q165" s="285">
        <f>IF(H165&gt;I165,1,0)+IF(J165&gt;K165,1,0)+IF(L165&gt;M165,1,0)</f>
        <v>2</v>
      </c>
      <c r="R165" s="285">
        <f>IF(H165&lt;I165,1,0)+IF(J165&lt;K165,1,0)+IF(L165&lt;M165,1,0)</f>
        <v>0</v>
      </c>
      <c r="S165" s="285">
        <f>IF(Q165&gt;R165,1,0)</f>
        <v>1</v>
      </c>
      <c r="T165" s="285">
        <f>IF(Q165&lt;R165,1,0)</f>
        <v>0</v>
      </c>
    </row>
    <row r="166" spans="3:20" ht="12" thickBot="1">
      <c r="C166" s="325" t="s">
        <v>335</v>
      </c>
      <c r="D166" s="326" t="s">
        <v>336</v>
      </c>
      <c r="E166" s="306" t="s">
        <v>67</v>
      </c>
      <c r="F166" s="327"/>
      <c r="G166" s="306" t="s">
        <v>346</v>
      </c>
      <c r="H166" s="328">
        <v>6</v>
      </c>
      <c r="I166" s="329">
        <v>3</v>
      </c>
      <c r="J166" s="328">
        <v>6</v>
      </c>
      <c r="K166" s="329">
        <v>0</v>
      </c>
      <c r="L166" s="328"/>
      <c r="M166" s="329"/>
      <c r="O166" s="286"/>
      <c r="P166" s="286"/>
      <c r="Q166" s="286"/>
      <c r="R166" s="286"/>
      <c r="S166" s="286"/>
      <c r="T166" s="286"/>
    </row>
    <row r="167" spans="3:20" ht="12" thickBot="1">
      <c r="C167" s="325"/>
      <c r="D167" s="326"/>
      <c r="E167" s="306" t="s">
        <v>66</v>
      </c>
      <c r="F167" s="331"/>
      <c r="G167" s="330"/>
      <c r="H167" s="332"/>
      <c r="I167" s="333"/>
      <c r="J167" s="332"/>
      <c r="K167" s="333"/>
      <c r="L167" s="332"/>
      <c r="M167" s="333"/>
      <c r="O167" s="287"/>
      <c r="P167" s="287"/>
      <c r="Q167" s="287"/>
      <c r="R167" s="287"/>
      <c r="S167" s="287"/>
      <c r="T167" s="287"/>
    </row>
    <row r="168" spans="3:20" ht="12" thickBot="1">
      <c r="C168" s="334"/>
      <c r="D168" s="335"/>
      <c r="E168" s="306"/>
      <c r="F168" s="336"/>
      <c r="G168" s="306" t="s">
        <v>50</v>
      </c>
      <c r="H168" s="337"/>
      <c r="I168" s="338"/>
      <c r="J168" s="337"/>
      <c r="K168" s="338"/>
      <c r="L168" s="337"/>
      <c r="M168" s="338"/>
      <c r="O168" s="175">
        <f>O163+O164+O165</f>
        <v>27</v>
      </c>
      <c r="P168" s="175">
        <f t="shared" ref="P168:T168" si="23">P163+P164+P165</f>
        <v>20</v>
      </c>
      <c r="Q168" s="174">
        <f t="shared" si="23"/>
        <v>4</v>
      </c>
      <c r="R168" s="175">
        <f t="shared" si="23"/>
        <v>2</v>
      </c>
      <c r="S168" s="175">
        <f t="shared" si="23"/>
        <v>2</v>
      </c>
      <c r="T168" s="175">
        <f t="shared" si="23"/>
        <v>1</v>
      </c>
    </row>
    <row r="169" spans="3:20" ht="12" thickBot="1">
      <c r="C169" s="339"/>
      <c r="D169" s="339"/>
      <c r="E169" s="339"/>
      <c r="F169" s="339"/>
      <c r="G169" s="340"/>
      <c r="H169" s="340"/>
      <c r="I169" s="339"/>
      <c r="J169" s="339"/>
      <c r="K169" s="339"/>
      <c r="L169" s="339"/>
      <c r="M169" s="339"/>
    </row>
    <row r="170" spans="3:20">
      <c r="C170" s="288" t="s">
        <v>278</v>
      </c>
      <c r="D170" s="289"/>
      <c r="E170" s="289"/>
      <c r="F170" s="289"/>
      <c r="G170" s="289"/>
      <c r="H170" s="289"/>
      <c r="I170" s="289"/>
      <c r="J170" s="289"/>
      <c r="K170" s="289"/>
      <c r="L170" s="289"/>
      <c r="M170" s="290"/>
    </row>
    <row r="171" spans="3:20" ht="12" thickBot="1">
      <c r="C171" s="291"/>
      <c r="D171" s="292"/>
      <c r="E171" s="292"/>
      <c r="F171" s="292"/>
      <c r="G171" s="292"/>
      <c r="H171" s="292"/>
      <c r="I171" s="292"/>
      <c r="J171" s="292"/>
      <c r="K171" s="292"/>
      <c r="L171" s="292"/>
      <c r="M171" s="293"/>
      <c r="R171" s="155"/>
      <c r="S171" s="156"/>
      <c r="T171" s="157"/>
    </row>
    <row r="172" spans="3:20" ht="12" thickBot="1">
      <c r="C172" s="294" t="s">
        <v>225</v>
      </c>
      <c r="D172" s="295"/>
      <c r="E172" s="296" t="s">
        <v>279</v>
      </c>
      <c r="F172" s="297"/>
      <c r="G172" s="298" t="s">
        <v>280</v>
      </c>
      <c r="H172" s="299" t="s">
        <v>281</v>
      </c>
      <c r="I172" s="300"/>
      <c r="J172" s="300"/>
      <c r="K172" s="300"/>
      <c r="L172" s="300"/>
      <c r="M172" s="301"/>
    </row>
    <row r="173" spans="3:20" ht="12" thickBot="1">
      <c r="C173" s="302">
        <v>45146</v>
      </c>
      <c r="D173" s="303"/>
      <c r="E173" s="304" t="s">
        <v>329</v>
      </c>
      <c r="F173" s="305"/>
      <c r="G173" s="306" t="s">
        <v>330</v>
      </c>
      <c r="H173" s="304"/>
      <c r="I173" s="307"/>
      <c r="J173" s="307"/>
      <c r="K173" s="307"/>
      <c r="L173" s="307"/>
      <c r="M173" s="305"/>
    </row>
    <row r="174" spans="3:20" ht="12" thickBot="1">
      <c r="C174" s="304"/>
      <c r="D174" s="307"/>
      <c r="E174" s="307"/>
      <c r="F174" s="307"/>
      <c r="G174" s="307"/>
      <c r="H174" s="307"/>
      <c r="I174" s="307"/>
      <c r="J174" s="307"/>
      <c r="K174" s="307"/>
      <c r="L174" s="307"/>
      <c r="M174" s="305"/>
    </row>
    <row r="175" spans="3:20" ht="12" thickBot="1">
      <c r="C175" s="308" t="s">
        <v>227</v>
      </c>
      <c r="D175" s="309"/>
      <c r="E175" s="310" t="s">
        <v>282</v>
      </c>
      <c r="F175" s="309" t="s">
        <v>283</v>
      </c>
      <c r="G175" s="310" t="s">
        <v>282</v>
      </c>
      <c r="H175" s="311" t="s">
        <v>228</v>
      </c>
      <c r="I175" s="311"/>
      <c r="J175" s="311"/>
      <c r="K175" s="311"/>
      <c r="L175" s="311"/>
      <c r="M175" s="295"/>
    </row>
    <row r="176" spans="3:20" ht="12" thickBot="1">
      <c r="C176" s="312" t="s">
        <v>347</v>
      </c>
      <c r="D176" s="313"/>
      <c r="E176" s="312" t="s">
        <v>348</v>
      </c>
      <c r="F176" s="313"/>
      <c r="G176" s="312" t="s">
        <v>349</v>
      </c>
      <c r="H176" s="314">
        <f>S183</f>
        <v>0</v>
      </c>
      <c r="I176" s="315"/>
      <c r="J176" s="316"/>
      <c r="K176" s="314">
        <f>T183</f>
        <v>0</v>
      </c>
      <c r="L176" s="315"/>
      <c r="M176" s="316"/>
      <c r="O176" s="264" t="s">
        <v>289</v>
      </c>
      <c r="P176" s="265"/>
      <c r="Q176" s="264" t="s">
        <v>290</v>
      </c>
      <c r="R176" s="265"/>
      <c r="S176" s="264" t="s">
        <v>284</v>
      </c>
      <c r="T176" s="265"/>
    </row>
    <row r="177" spans="3:20" ht="12" thickBot="1">
      <c r="C177" s="317" t="s">
        <v>226</v>
      </c>
      <c r="D177" s="318" t="s">
        <v>284</v>
      </c>
      <c r="E177" s="317" t="s">
        <v>285</v>
      </c>
      <c r="F177" s="318"/>
      <c r="G177" s="317" t="s">
        <v>285</v>
      </c>
      <c r="H177" s="307" t="s">
        <v>286</v>
      </c>
      <c r="I177" s="305"/>
      <c r="J177" s="307" t="s">
        <v>287</v>
      </c>
      <c r="K177" s="305"/>
      <c r="L177" s="319" t="s">
        <v>288</v>
      </c>
      <c r="M177" s="320"/>
      <c r="O177" s="172">
        <f>H178+J178+L178</f>
        <v>12</v>
      </c>
      <c r="P177" s="172">
        <f t="shared" ref="O177:P179" si="24">I177+K177+M177</f>
        <v>0</v>
      </c>
      <c r="Q177" s="172">
        <f>IF(H177&gt;I177,1,0)+IF(J177&gt;K177,1,0)+IF(L177&gt;M177,1,0)</f>
        <v>3</v>
      </c>
      <c r="R177" s="173">
        <f>IF(H177&lt;I177,1,0)+IF(J177&lt;K177,1,0)+IF(L177&lt;M177,1,0)</f>
        <v>0</v>
      </c>
      <c r="S177" s="173">
        <f>IF(Q177&gt;R177,1,0)</f>
        <v>1</v>
      </c>
      <c r="T177" s="173">
        <f>IF(Q177&lt;R177,1,0)</f>
        <v>0</v>
      </c>
    </row>
    <row r="178" spans="3:20" ht="12" thickBot="1">
      <c r="C178" s="321" t="s">
        <v>350</v>
      </c>
      <c r="D178" s="322" t="s">
        <v>292</v>
      </c>
      <c r="E178" s="306" t="s">
        <v>57</v>
      </c>
      <c r="F178" s="322"/>
      <c r="G178" s="306" t="s">
        <v>197</v>
      </c>
      <c r="H178" s="323">
        <v>6</v>
      </c>
      <c r="I178" s="322">
        <v>0</v>
      </c>
      <c r="J178" s="323">
        <v>6</v>
      </c>
      <c r="K178" s="322">
        <v>0</v>
      </c>
      <c r="L178" s="323"/>
      <c r="M178" s="322"/>
      <c r="O178" s="174">
        <f t="shared" si="24"/>
        <v>12</v>
      </c>
      <c r="P178" s="174">
        <f t="shared" si="24"/>
        <v>0</v>
      </c>
      <c r="Q178" s="174">
        <f>IF(H178&gt;I178,1,0)+IF(J178&gt;K178,1,0)+IF(L178&gt;M178,1,0)</f>
        <v>2</v>
      </c>
      <c r="R178" s="175">
        <f>IF(H178&lt;I178,1,0)+IF(J178&lt;K178,1,0)+IF(L178&lt;M178,1,0)</f>
        <v>0</v>
      </c>
      <c r="S178" s="175">
        <f>IF(Q178&gt;R178,1,0)</f>
        <v>1</v>
      </c>
      <c r="T178" s="175">
        <f>IF(Q178&lt;R178,1,0)</f>
        <v>0</v>
      </c>
    </row>
    <row r="179" spans="3:20" ht="12" customHeight="1" thickBot="1">
      <c r="C179" s="324" t="s">
        <v>335</v>
      </c>
      <c r="D179" s="322" t="s">
        <v>293</v>
      </c>
      <c r="E179" s="306" t="s">
        <v>54</v>
      </c>
      <c r="F179" s="322"/>
      <c r="G179" s="306" t="s">
        <v>196</v>
      </c>
      <c r="H179" s="323">
        <v>6</v>
      </c>
      <c r="I179" s="322">
        <v>0</v>
      </c>
      <c r="J179" s="323">
        <v>6</v>
      </c>
      <c r="K179" s="322">
        <v>1</v>
      </c>
      <c r="L179" s="323"/>
      <c r="M179" s="322"/>
      <c r="O179" s="285">
        <f t="shared" si="24"/>
        <v>12</v>
      </c>
      <c r="P179" s="285">
        <f t="shared" si="24"/>
        <v>1</v>
      </c>
      <c r="Q179" s="285">
        <f>IF(H179&gt;I179,1,0)+IF(J179&gt;K179,1,0)+IF(L179&gt;M179,1,0)</f>
        <v>2</v>
      </c>
      <c r="R179" s="285">
        <f>IF(H179&lt;I179,1,0)+IF(J179&lt;K179,1,0)+IF(L179&lt;M179,1,0)</f>
        <v>0</v>
      </c>
      <c r="S179" s="285">
        <f>IF(Q179&gt;R179,1,0)</f>
        <v>1</v>
      </c>
      <c r="T179" s="285">
        <f>IF(Q179&lt;R179,1,0)</f>
        <v>0</v>
      </c>
    </row>
    <row r="180" spans="3:20" ht="12" thickBot="1">
      <c r="C180" s="325" t="s">
        <v>335</v>
      </c>
      <c r="D180" s="326" t="s">
        <v>336</v>
      </c>
      <c r="E180" s="306" t="s">
        <v>54</v>
      </c>
      <c r="F180" s="327"/>
      <c r="G180" s="306" t="s">
        <v>197</v>
      </c>
      <c r="H180" s="328">
        <v>6</v>
      </c>
      <c r="I180" s="329">
        <v>0</v>
      </c>
      <c r="J180" s="328">
        <v>6</v>
      </c>
      <c r="K180" s="329">
        <v>0</v>
      </c>
      <c r="L180" s="328"/>
      <c r="M180" s="329"/>
      <c r="O180" s="286"/>
      <c r="P180" s="286"/>
      <c r="Q180" s="286"/>
      <c r="R180" s="286"/>
      <c r="S180" s="286"/>
      <c r="T180" s="286"/>
    </row>
    <row r="181" spans="3:20" ht="12" thickBot="1">
      <c r="C181" s="325"/>
      <c r="D181" s="326"/>
      <c r="E181" s="330"/>
      <c r="F181" s="331"/>
      <c r="G181" s="330"/>
      <c r="H181" s="332"/>
      <c r="I181" s="333"/>
      <c r="J181" s="332"/>
      <c r="K181" s="333"/>
      <c r="L181" s="332"/>
      <c r="M181" s="333"/>
      <c r="O181" s="287"/>
      <c r="P181" s="287"/>
      <c r="Q181" s="287"/>
      <c r="R181" s="287"/>
      <c r="S181" s="287"/>
      <c r="T181" s="287"/>
    </row>
    <row r="182" spans="3:20" ht="12" thickBot="1">
      <c r="C182" s="334"/>
      <c r="D182" s="335"/>
      <c r="E182" s="306" t="s">
        <v>56</v>
      </c>
      <c r="F182" s="336"/>
      <c r="G182" s="306" t="s">
        <v>196</v>
      </c>
      <c r="H182" s="337"/>
      <c r="I182" s="338"/>
      <c r="J182" s="337"/>
      <c r="K182" s="338"/>
      <c r="L182" s="337"/>
      <c r="M182" s="338"/>
      <c r="O182" s="175">
        <f t="shared" ref="O182:T182" si="25">O177+O178+O179</f>
        <v>36</v>
      </c>
      <c r="P182" s="175">
        <f t="shared" si="25"/>
        <v>1</v>
      </c>
      <c r="Q182" s="174">
        <f t="shared" si="25"/>
        <v>7</v>
      </c>
      <c r="R182" s="175">
        <f t="shared" si="25"/>
        <v>0</v>
      </c>
      <c r="S182" s="175">
        <f t="shared" si="25"/>
        <v>3</v>
      </c>
      <c r="T182" s="175">
        <f t="shared" si="25"/>
        <v>0</v>
      </c>
    </row>
    <row r="183" spans="3:20">
      <c r="C183" s="288" t="s">
        <v>278</v>
      </c>
      <c r="D183" s="289"/>
      <c r="E183" s="289"/>
      <c r="F183" s="289"/>
      <c r="G183" s="289"/>
      <c r="H183" s="289"/>
      <c r="I183" s="289"/>
      <c r="J183" s="289"/>
      <c r="K183" s="289"/>
      <c r="L183" s="289"/>
      <c r="M183" s="290"/>
    </row>
    <row r="184" spans="3:20" ht="12" thickBot="1">
      <c r="C184" s="291"/>
      <c r="D184" s="292"/>
      <c r="E184" s="292"/>
      <c r="F184" s="292"/>
      <c r="G184" s="292"/>
      <c r="H184" s="292"/>
      <c r="I184" s="292"/>
      <c r="J184" s="292"/>
      <c r="K184" s="292"/>
      <c r="L184" s="292"/>
      <c r="M184" s="293"/>
    </row>
    <row r="185" spans="3:20" ht="12" thickBot="1">
      <c r="C185" s="294" t="s">
        <v>225</v>
      </c>
      <c r="D185" s="295"/>
      <c r="E185" s="296" t="s">
        <v>279</v>
      </c>
      <c r="F185" s="297"/>
      <c r="G185" s="298" t="s">
        <v>280</v>
      </c>
      <c r="H185" s="299" t="s">
        <v>281</v>
      </c>
      <c r="I185" s="300"/>
      <c r="J185" s="300"/>
      <c r="K185" s="300"/>
      <c r="L185" s="300"/>
      <c r="M185" s="301"/>
      <c r="R185" s="155"/>
      <c r="S185" s="156"/>
      <c r="T185" s="157"/>
    </row>
    <row r="186" spans="3:20" ht="12" thickBot="1">
      <c r="C186" s="302">
        <v>45146</v>
      </c>
      <c r="D186" s="303"/>
      <c r="E186" s="304" t="s">
        <v>329</v>
      </c>
      <c r="F186" s="305"/>
      <c r="G186" s="306" t="s">
        <v>330</v>
      </c>
      <c r="H186" s="304"/>
      <c r="I186" s="307"/>
      <c r="J186" s="307"/>
      <c r="K186" s="307"/>
      <c r="L186" s="307"/>
      <c r="M186" s="305"/>
    </row>
    <row r="187" spans="3:20" ht="12" thickBot="1">
      <c r="C187" s="304"/>
      <c r="D187" s="307"/>
      <c r="E187" s="307"/>
      <c r="F187" s="307"/>
      <c r="G187" s="307"/>
      <c r="H187" s="307"/>
      <c r="I187" s="307"/>
      <c r="J187" s="307"/>
      <c r="K187" s="307"/>
      <c r="L187" s="307"/>
      <c r="M187" s="305"/>
    </row>
    <row r="188" spans="3:20" ht="12" thickBot="1">
      <c r="C188" s="308" t="s">
        <v>227</v>
      </c>
      <c r="D188" s="309"/>
      <c r="E188" s="310" t="s">
        <v>282</v>
      </c>
      <c r="F188" s="309" t="s">
        <v>283</v>
      </c>
      <c r="G188" s="310" t="s">
        <v>282</v>
      </c>
      <c r="H188" s="311" t="s">
        <v>228</v>
      </c>
      <c r="I188" s="311"/>
      <c r="J188" s="311"/>
      <c r="K188" s="311"/>
      <c r="L188" s="311"/>
      <c r="M188" s="295"/>
    </row>
    <row r="189" spans="3:20" ht="12" thickBot="1">
      <c r="C189" s="312" t="s">
        <v>332</v>
      </c>
      <c r="D189" s="313"/>
      <c r="E189" s="312" t="s">
        <v>351</v>
      </c>
      <c r="F189" s="313"/>
      <c r="G189" s="312" t="s">
        <v>352</v>
      </c>
      <c r="H189" s="314">
        <f>S196</f>
        <v>3</v>
      </c>
      <c r="I189" s="315"/>
      <c r="J189" s="316"/>
      <c r="K189" s="314">
        <f>T196</f>
        <v>0</v>
      </c>
      <c r="L189" s="315"/>
      <c r="M189" s="316"/>
    </row>
    <row r="190" spans="3:20" ht="12" thickBot="1">
      <c r="C190" s="317" t="s">
        <v>226</v>
      </c>
      <c r="D190" s="318" t="s">
        <v>284</v>
      </c>
      <c r="E190" s="317" t="s">
        <v>285</v>
      </c>
      <c r="F190" s="318"/>
      <c r="G190" s="317" t="s">
        <v>285</v>
      </c>
      <c r="H190" s="307" t="s">
        <v>286</v>
      </c>
      <c r="I190" s="305"/>
      <c r="J190" s="307" t="s">
        <v>287</v>
      </c>
      <c r="K190" s="305"/>
      <c r="L190" s="319" t="s">
        <v>288</v>
      </c>
      <c r="M190" s="320"/>
      <c r="O190" s="264" t="s">
        <v>289</v>
      </c>
      <c r="P190" s="265"/>
      <c r="Q190" s="264" t="s">
        <v>290</v>
      </c>
      <c r="R190" s="265"/>
      <c r="S190" s="264" t="s">
        <v>284</v>
      </c>
      <c r="T190" s="265"/>
    </row>
    <row r="191" spans="3:20" ht="12" thickBot="1">
      <c r="C191" s="321" t="s">
        <v>350</v>
      </c>
      <c r="D191" s="322" t="s">
        <v>292</v>
      </c>
      <c r="E191" s="306" t="s">
        <v>123</v>
      </c>
      <c r="F191" s="322"/>
      <c r="G191" s="306"/>
      <c r="H191" s="323">
        <v>6</v>
      </c>
      <c r="I191" s="322">
        <v>0</v>
      </c>
      <c r="J191" s="323">
        <v>6</v>
      </c>
      <c r="K191" s="322">
        <v>0</v>
      </c>
      <c r="L191" s="323"/>
      <c r="M191" s="322"/>
      <c r="O191" s="172">
        <f t="shared" ref="O191:P193" si="26">H191+J191+L191</f>
        <v>12</v>
      </c>
      <c r="P191" s="172">
        <f t="shared" si="26"/>
        <v>0</v>
      </c>
      <c r="Q191" s="172">
        <f>IF(H191&gt;I191,1,0)+IF(J191&gt;K191,1,0)+IF(L191&gt;M191,1,0)</f>
        <v>2</v>
      </c>
      <c r="R191" s="173">
        <f>IF(H191&lt;I191,1,0)+IF(J191&lt;K191,1,0)+IF(L191&lt;M191,1,0)</f>
        <v>0</v>
      </c>
      <c r="S191" s="173">
        <f>IF(Q191&gt;R191,1,0)</f>
        <v>1</v>
      </c>
      <c r="T191" s="173">
        <f>IF(Q191&lt;R191,1,0)</f>
        <v>0</v>
      </c>
    </row>
    <row r="192" spans="3:20" ht="12" thickBot="1">
      <c r="C192" s="324" t="s">
        <v>335</v>
      </c>
      <c r="D192" s="322" t="s">
        <v>293</v>
      </c>
      <c r="E192" s="306" t="s">
        <v>121</v>
      </c>
      <c r="F192" s="322"/>
      <c r="G192" s="306"/>
      <c r="H192" s="323">
        <v>6</v>
      </c>
      <c r="I192" s="322">
        <v>0</v>
      </c>
      <c r="J192" s="323">
        <v>6</v>
      </c>
      <c r="K192" s="322">
        <v>0</v>
      </c>
      <c r="L192" s="323"/>
      <c r="M192" s="322"/>
      <c r="O192" s="174">
        <f t="shared" si="26"/>
        <v>12</v>
      </c>
      <c r="P192" s="174">
        <f t="shared" si="26"/>
        <v>0</v>
      </c>
      <c r="Q192" s="174">
        <f>IF(H192&gt;I192,1,0)+IF(J192&gt;K192,1,0)+IF(L192&gt;M192,1,0)</f>
        <v>2</v>
      </c>
      <c r="R192" s="175">
        <f>IF(H192&lt;I192,1,0)+IF(J192&lt;K192,1,0)+IF(L192&lt;M192,1,0)</f>
        <v>0</v>
      </c>
      <c r="S192" s="175">
        <f>IF(Q192&gt;R192,1,0)</f>
        <v>1</v>
      </c>
      <c r="T192" s="175">
        <f>IF(Q192&lt;R192,1,0)</f>
        <v>0</v>
      </c>
    </row>
    <row r="193" spans="3:20" ht="12" customHeight="1" thickBot="1">
      <c r="C193" s="325" t="s">
        <v>335</v>
      </c>
      <c r="D193" s="326" t="s">
        <v>336</v>
      </c>
      <c r="E193" s="306" t="s">
        <v>122</v>
      </c>
      <c r="F193" s="327"/>
      <c r="G193" s="306"/>
      <c r="H193" s="328">
        <v>6</v>
      </c>
      <c r="I193" s="329">
        <v>0</v>
      </c>
      <c r="J193" s="328">
        <v>6</v>
      </c>
      <c r="K193" s="329">
        <v>0</v>
      </c>
      <c r="L193" s="328"/>
      <c r="M193" s="329"/>
      <c r="O193" s="285">
        <f t="shared" si="26"/>
        <v>12</v>
      </c>
      <c r="P193" s="285">
        <f t="shared" si="26"/>
        <v>0</v>
      </c>
      <c r="Q193" s="285">
        <f>IF(H193&gt;I193,1,0)+IF(J193&gt;K193,1,0)+IF(L193&gt;M193,1,0)</f>
        <v>2</v>
      </c>
      <c r="R193" s="285">
        <f>IF(H193&lt;I193,1,0)+IF(J193&lt;K193,1,0)+IF(L193&lt;M193,1,0)</f>
        <v>0</v>
      </c>
      <c r="S193" s="285">
        <f>IF(Q193&gt;R193,1,0)</f>
        <v>1</v>
      </c>
      <c r="T193" s="285">
        <f>IF(Q193&lt;R193,1,0)</f>
        <v>0</v>
      </c>
    </row>
    <row r="194" spans="3:20" ht="12" thickBot="1">
      <c r="C194" s="325"/>
      <c r="D194" s="326"/>
      <c r="E194" s="330"/>
      <c r="F194" s="331"/>
      <c r="G194" s="330"/>
      <c r="H194" s="332"/>
      <c r="I194" s="333"/>
      <c r="J194" s="332"/>
      <c r="K194" s="333"/>
      <c r="L194" s="332"/>
      <c r="M194" s="333"/>
      <c r="O194" s="286"/>
      <c r="P194" s="286"/>
      <c r="Q194" s="286"/>
      <c r="R194" s="286"/>
      <c r="S194" s="286"/>
      <c r="T194" s="286"/>
    </row>
    <row r="195" spans="3:20" ht="12" thickBot="1">
      <c r="C195" s="334"/>
      <c r="D195" s="335"/>
      <c r="E195" s="306" t="s">
        <v>124</v>
      </c>
      <c r="F195" s="336"/>
      <c r="G195" s="306"/>
      <c r="H195" s="337"/>
      <c r="I195" s="338"/>
      <c r="J195" s="337"/>
      <c r="K195" s="338"/>
      <c r="L195" s="337"/>
      <c r="M195" s="338"/>
      <c r="O195" s="287"/>
      <c r="P195" s="287"/>
      <c r="Q195" s="287"/>
      <c r="R195" s="287"/>
      <c r="S195" s="287"/>
      <c r="T195" s="287"/>
    </row>
    <row r="196" spans="3:20" ht="12" thickBot="1">
      <c r="G196" s="180"/>
      <c r="H196" s="180"/>
      <c r="O196" s="175">
        <f t="shared" ref="O196:T196" si="27">O191+O192+O193</f>
        <v>36</v>
      </c>
      <c r="P196" s="175">
        <f t="shared" si="27"/>
        <v>0</v>
      </c>
      <c r="Q196" s="174">
        <f t="shared" si="27"/>
        <v>6</v>
      </c>
      <c r="R196" s="175">
        <f t="shared" si="27"/>
        <v>0</v>
      </c>
      <c r="S196" s="175">
        <f t="shared" si="27"/>
        <v>3</v>
      </c>
      <c r="T196" s="175">
        <f t="shared" si="27"/>
        <v>0</v>
      </c>
    </row>
    <row r="197" spans="3:20">
      <c r="C197" s="288" t="s">
        <v>278</v>
      </c>
      <c r="D197" s="289"/>
      <c r="E197" s="289"/>
      <c r="F197" s="289"/>
      <c r="G197" s="289"/>
      <c r="H197" s="289"/>
      <c r="I197" s="289"/>
      <c r="J197" s="289"/>
      <c r="K197" s="289"/>
      <c r="L197" s="289"/>
      <c r="M197" s="290"/>
    </row>
    <row r="198" spans="3:20" ht="12" thickBot="1">
      <c r="C198" s="291"/>
      <c r="D198" s="292"/>
      <c r="E198" s="292"/>
      <c r="F198" s="292"/>
      <c r="G198" s="292"/>
      <c r="H198" s="292"/>
      <c r="I198" s="292"/>
      <c r="J198" s="292"/>
      <c r="K198" s="292"/>
      <c r="L198" s="292"/>
      <c r="M198" s="293"/>
    </row>
    <row r="199" spans="3:20" ht="12" thickBot="1">
      <c r="C199" s="294" t="s">
        <v>225</v>
      </c>
      <c r="D199" s="295"/>
      <c r="E199" s="296" t="s">
        <v>279</v>
      </c>
      <c r="F199" s="297"/>
      <c r="G199" s="298" t="s">
        <v>280</v>
      </c>
      <c r="H199" s="299" t="s">
        <v>281</v>
      </c>
      <c r="I199" s="300"/>
      <c r="J199" s="300"/>
      <c r="K199" s="300"/>
      <c r="L199" s="300"/>
      <c r="M199" s="301"/>
      <c r="R199" s="155"/>
      <c r="S199" s="156"/>
      <c r="T199" s="157"/>
    </row>
    <row r="200" spans="3:20" ht="12" thickBot="1">
      <c r="C200" s="302">
        <v>45147</v>
      </c>
      <c r="D200" s="303"/>
      <c r="E200" s="304" t="s">
        <v>329</v>
      </c>
      <c r="F200" s="305"/>
      <c r="G200" s="306" t="s">
        <v>330</v>
      </c>
      <c r="H200" s="304" t="s">
        <v>353</v>
      </c>
      <c r="I200" s="307"/>
      <c r="J200" s="307"/>
      <c r="K200" s="307"/>
      <c r="L200" s="307"/>
      <c r="M200" s="305"/>
    </row>
    <row r="201" spans="3:20" ht="12" thickBot="1">
      <c r="C201" s="304"/>
      <c r="D201" s="307"/>
      <c r="E201" s="307"/>
      <c r="F201" s="307"/>
      <c r="G201" s="307"/>
      <c r="H201" s="307"/>
      <c r="I201" s="307"/>
      <c r="J201" s="307"/>
      <c r="K201" s="307"/>
      <c r="L201" s="307"/>
      <c r="M201" s="305"/>
    </row>
    <row r="202" spans="3:20" ht="12" thickBot="1">
      <c r="C202" s="308" t="s">
        <v>227</v>
      </c>
      <c r="D202" s="309"/>
      <c r="E202" s="310" t="s">
        <v>282</v>
      </c>
      <c r="F202" s="309" t="s">
        <v>283</v>
      </c>
      <c r="G202" s="310" t="s">
        <v>282</v>
      </c>
      <c r="H202" s="311" t="s">
        <v>228</v>
      </c>
      <c r="I202" s="311"/>
      <c r="J202" s="311"/>
      <c r="K202" s="311"/>
      <c r="L202" s="311"/>
      <c r="M202" s="295"/>
    </row>
    <row r="203" spans="3:20" ht="12" thickBot="1">
      <c r="C203" s="312" t="s">
        <v>332</v>
      </c>
      <c r="D203" s="313"/>
      <c r="E203" s="312" t="s">
        <v>354</v>
      </c>
      <c r="F203" s="313"/>
      <c r="G203" s="312" t="s">
        <v>355</v>
      </c>
      <c r="H203" s="314">
        <f>S210</f>
        <v>3</v>
      </c>
      <c r="I203" s="315"/>
      <c r="J203" s="316"/>
      <c r="K203" s="314">
        <f>T210</f>
        <v>0</v>
      </c>
      <c r="L203" s="315"/>
      <c r="M203" s="316"/>
    </row>
    <row r="204" spans="3:20" ht="12" thickBot="1">
      <c r="C204" s="317" t="s">
        <v>226</v>
      </c>
      <c r="D204" s="318" t="s">
        <v>284</v>
      </c>
      <c r="E204" s="317" t="s">
        <v>285</v>
      </c>
      <c r="F204" s="318"/>
      <c r="G204" s="317" t="s">
        <v>285</v>
      </c>
      <c r="H204" s="307" t="s">
        <v>286</v>
      </c>
      <c r="I204" s="305"/>
      <c r="J204" s="307" t="s">
        <v>287</v>
      </c>
      <c r="K204" s="305"/>
      <c r="L204" s="319" t="s">
        <v>288</v>
      </c>
      <c r="M204" s="320"/>
      <c r="O204" s="264" t="s">
        <v>289</v>
      </c>
      <c r="P204" s="265"/>
      <c r="Q204" s="264" t="s">
        <v>290</v>
      </c>
      <c r="R204" s="265"/>
      <c r="S204" s="264" t="s">
        <v>284</v>
      </c>
      <c r="T204" s="265"/>
    </row>
    <row r="205" spans="3:20" ht="12" thickBot="1">
      <c r="C205" s="321" t="s">
        <v>291</v>
      </c>
      <c r="D205" s="322" t="s">
        <v>292</v>
      </c>
      <c r="E205" s="306" t="s">
        <v>93</v>
      </c>
      <c r="F205" s="322"/>
      <c r="G205" s="306" t="s">
        <v>42</v>
      </c>
      <c r="H205" s="323">
        <v>6</v>
      </c>
      <c r="I205" s="322">
        <v>2</v>
      </c>
      <c r="J205" s="323">
        <v>6</v>
      </c>
      <c r="K205" s="322">
        <v>1</v>
      </c>
      <c r="L205" s="323"/>
      <c r="M205" s="322"/>
      <c r="O205" s="172">
        <f t="shared" ref="O205:P207" si="28">H205+J205+L205</f>
        <v>12</v>
      </c>
      <c r="P205" s="172">
        <f t="shared" si="28"/>
        <v>3</v>
      </c>
      <c r="Q205" s="172">
        <f>IF(H205&gt;I205,1,0)+IF(J205&gt;K205,1,0)+IF(L205&gt;M205,1,0)</f>
        <v>2</v>
      </c>
      <c r="R205" s="173">
        <f>IF(H205&lt;I205,1,0)+IF(J205&lt;K205,1,0)+IF(L205&lt;M205,1,0)</f>
        <v>0</v>
      </c>
      <c r="S205" s="173">
        <f>IF(Q205&gt;R205,1,0)</f>
        <v>1</v>
      </c>
      <c r="T205" s="173">
        <f>IF(Q205&lt;R205,1,0)</f>
        <v>0</v>
      </c>
    </row>
    <row r="206" spans="3:20" ht="12" thickBot="1">
      <c r="C206" s="306" t="s">
        <v>335</v>
      </c>
      <c r="D206" s="322" t="s">
        <v>293</v>
      </c>
      <c r="E206" s="306" t="s">
        <v>341</v>
      </c>
      <c r="F206" s="322"/>
      <c r="G206" s="306" t="s">
        <v>356</v>
      </c>
      <c r="H206" s="323">
        <v>6</v>
      </c>
      <c r="I206" s="322">
        <v>0</v>
      </c>
      <c r="J206" s="323">
        <v>6</v>
      </c>
      <c r="K206" s="322">
        <v>0</v>
      </c>
      <c r="L206" s="323"/>
      <c r="M206" s="322"/>
      <c r="O206" s="174">
        <f t="shared" si="28"/>
        <v>12</v>
      </c>
      <c r="P206" s="174">
        <f t="shared" si="28"/>
        <v>0</v>
      </c>
      <c r="Q206" s="174">
        <f>IF(H206&gt;I206,1,0)+IF(J206&gt;K206,1,0)+IF(L206&gt;M206,1,0)</f>
        <v>2</v>
      </c>
      <c r="R206" s="175">
        <f>IF(H206&lt;I206,1,0)+IF(J206&lt;K206,1,0)+IF(L206&lt;M206,1,0)</f>
        <v>0</v>
      </c>
      <c r="S206" s="175">
        <f>IF(Q206&gt;R206,1,0)</f>
        <v>1</v>
      </c>
      <c r="T206" s="175">
        <f>IF(Q206&lt;R206,1,0)</f>
        <v>0</v>
      </c>
    </row>
    <row r="207" spans="3:20" ht="12" customHeight="1" thickBot="1">
      <c r="C207" s="341" t="s">
        <v>335</v>
      </c>
      <c r="D207" s="326" t="s">
        <v>294</v>
      </c>
      <c r="E207" s="306" t="s">
        <v>341</v>
      </c>
      <c r="F207" s="327"/>
      <c r="G207" s="306" t="s">
        <v>357</v>
      </c>
      <c r="H207" s="328">
        <v>6</v>
      </c>
      <c r="I207" s="329">
        <v>3</v>
      </c>
      <c r="J207" s="328">
        <v>6</v>
      </c>
      <c r="K207" s="329">
        <v>0</v>
      </c>
      <c r="L207" s="328"/>
      <c r="M207" s="329"/>
      <c r="O207" s="285">
        <f t="shared" si="28"/>
        <v>12</v>
      </c>
      <c r="P207" s="285">
        <f t="shared" si="28"/>
        <v>3</v>
      </c>
      <c r="Q207" s="285">
        <f>IF(H207&gt;I207,1,0)+IF(J207&gt;K207,1,0)+IF(L207&gt;M207,1,0)</f>
        <v>2</v>
      </c>
      <c r="R207" s="285">
        <f>IF(H207&lt;I207,1,0)+IF(J207&lt;K207,1,0)+IF(L207&lt;M207,1,0)</f>
        <v>0</v>
      </c>
      <c r="S207" s="285">
        <f>IF(Q207&gt;R207,1,0)</f>
        <v>1</v>
      </c>
      <c r="T207" s="285">
        <f>IF(Q207&lt;R207,1,0)</f>
        <v>0</v>
      </c>
    </row>
    <row r="208" spans="3:20" ht="12" thickBot="1">
      <c r="C208" s="341"/>
      <c r="D208" s="326"/>
      <c r="E208" s="330"/>
      <c r="F208" s="331"/>
      <c r="G208" s="330"/>
      <c r="H208" s="332"/>
      <c r="I208" s="333"/>
      <c r="J208" s="332"/>
      <c r="K208" s="333"/>
      <c r="L208" s="332"/>
      <c r="M208" s="333"/>
      <c r="O208" s="286"/>
      <c r="P208" s="286"/>
      <c r="Q208" s="286"/>
      <c r="R208" s="286"/>
      <c r="S208" s="286"/>
      <c r="T208" s="286"/>
    </row>
    <row r="209" spans="3:20" ht="12" thickBot="1">
      <c r="C209" s="342"/>
      <c r="D209" s="335"/>
      <c r="E209" s="306" t="s">
        <v>93</v>
      </c>
      <c r="F209" s="336"/>
      <c r="G209" s="306" t="s">
        <v>43</v>
      </c>
      <c r="H209" s="337"/>
      <c r="I209" s="338"/>
      <c r="J209" s="337"/>
      <c r="K209" s="338"/>
      <c r="L209" s="337"/>
      <c r="M209" s="338"/>
      <c r="O209" s="287"/>
      <c r="P209" s="287"/>
      <c r="Q209" s="287"/>
      <c r="R209" s="287"/>
      <c r="S209" s="287"/>
      <c r="T209" s="287"/>
    </row>
    <row r="210" spans="3:20" ht="12" thickBot="1">
      <c r="C210" s="339"/>
      <c r="D210" s="339"/>
      <c r="E210" s="339"/>
      <c r="F210" s="339"/>
      <c r="G210" s="340"/>
      <c r="H210" s="340"/>
      <c r="I210" s="339"/>
      <c r="J210" s="339"/>
      <c r="K210" s="339"/>
      <c r="L210" s="339"/>
      <c r="M210" s="339"/>
      <c r="O210" s="175">
        <f t="shared" ref="O210:T210" si="29">O205+O206+O207</f>
        <v>36</v>
      </c>
      <c r="P210" s="175">
        <f t="shared" si="29"/>
        <v>6</v>
      </c>
      <c r="Q210" s="174">
        <f t="shared" si="29"/>
        <v>6</v>
      </c>
      <c r="R210" s="175">
        <f t="shared" si="29"/>
        <v>0</v>
      </c>
      <c r="S210" s="175">
        <f t="shared" si="29"/>
        <v>3</v>
      </c>
      <c r="T210" s="175">
        <f t="shared" si="29"/>
        <v>0</v>
      </c>
    </row>
    <row r="211" spans="3:20">
      <c r="C211" s="288" t="s">
        <v>278</v>
      </c>
      <c r="D211" s="289"/>
      <c r="E211" s="289"/>
      <c r="F211" s="289"/>
      <c r="G211" s="289"/>
      <c r="H211" s="289"/>
      <c r="I211" s="289"/>
      <c r="J211" s="289"/>
      <c r="K211" s="289"/>
      <c r="L211" s="289"/>
      <c r="M211" s="290"/>
    </row>
    <row r="212" spans="3:20" ht="12" thickBot="1">
      <c r="C212" s="291"/>
      <c r="D212" s="292"/>
      <c r="E212" s="292"/>
      <c r="F212" s="292"/>
      <c r="G212" s="292"/>
      <c r="H212" s="292"/>
      <c r="I212" s="292"/>
      <c r="J212" s="292"/>
      <c r="K212" s="292"/>
      <c r="L212" s="292"/>
      <c r="M212" s="293"/>
    </row>
    <row r="213" spans="3:20" ht="12" thickBot="1">
      <c r="C213" s="294" t="s">
        <v>225</v>
      </c>
      <c r="D213" s="295"/>
      <c r="E213" s="296" t="s">
        <v>279</v>
      </c>
      <c r="F213" s="297"/>
      <c r="G213" s="298" t="s">
        <v>280</v>
      </c>
      <c r="H213" s="299" t="s">
        <v>281</v>
      </c>
      <c r="I213" s="300"/>
      <c r="J213" s="300"/>
      <c r="K213" s="300"/>
      <c r="L213" s="300"/>
      <c r="M213" s="301"/>
      <c r="R213" s="155"/>
      <c r="S213" s="156"/>
      <c r="T213" s="157"/>
    </row>
    <row r="214" spans="3:20" ht="12" thickBot="1">
      <c r="C214" s="302">
        <v>45146</v>
      </c>
      <c r="D214" s="303"/>
      <c r="E214" s="304" t="s">
        <v>329</v>
      </c>
      <c r="F214" s="305"/>
      <c r="G214" s="306" t="s">
        <v>330</v>
      </c>
      <c r="H214" s="304" t="s">
        <v>358</v>
      </c>
      <c r="I214" s="307"/>
      <c r="J214" s="307"/>
      <c r="K214" s="307"/>
      <c r="L214" s="307"/>
      <c r="M214" s="305"/>
    </row>
    <row r="215" spans="3:20" ht="12" thickBot="1">
      <c r="C215" s="304"/>
      <c r="D215" s="307"/>
      <c r="E215" s="307"/>
      <c r="F215" s="307"/>
      <c r="G215" s="307"/>
      <c r="H215" s="307"/>
      <c r="I215" s="307"/>
      <c r="J215" s="307"/>
      <c r="K215" s="307"/>
      <c r="L215" s="307"/>
      <c r="M215" s="305"/>
    </row>
    <row r="216" spans="3:20" ht="12" thickBot="1">
      <c r="C216" s="308" t="s">
        <v>227</v>
      </c>
      <c r="D216" s="309"/>
      <c r="E216" s="310" t="s">
        <v>282</v>
      </c>
      <c r="F216" s="309" t="s">
        <v>283</v>
      </c>
      <c r="G216" s="310" t="s">
        <v>282</v>
      </c>
      <c r="H216" s="311" t="s">
        <v>228</v>
      </c>
      <c r="I216" s="311"/>
      <c r="J216" s="311"/>
      <c r="K216" s="311"/>
      <c r="L216" s="311"/>
      <c r="M216" s="295"/>
    </row>
    <row r="217" spans="3:20" ht="12" thickBot="1">
      <c r="C217" s="312" t="s">
        <v>359</v>
      </c>
      <c r="D217" s="313"/>
      <c r="E217" s="312" t="s">
        <v>360</v>
      </c>
      <c r="F217" s="313"/>
      <c r="G217" s="312" t="s">
        <v>361</v>
      </c>
      <c r="H217" s="314">
        <f>S224</f>
        <v>3</v>
      </c>
      <c r="I217" s="315"/>
      <c r="J217" s="316"/>
      <c r="K217" s="314">
        <f>T224</f>
        <v>0</v>
      </c>
      <c r="L217" s="315"/>
      <c r="M217" s="316"/>
    </row>
    <row r="218" spans="3:20" ht="12" thickBot="1">
      <c r="C218" s="317" t="s">
        <v>226</v>
      </c>
      <c r="D218" s="318" t="s">
        <v>284</v>
      </c>
      <c r="E218" s="317" t="s">
        <v>285</v>
      </c>
      <c r="F218" s="318"/>
      <c r="G218" s="317" t="s">
        <v>285</v>
      </c>
      <c r="H218" s="307" t="s">
        <v>286</v>
      </c>
      <c r="I218" s="305"/>
      <c r="J218" s="307" t="s">
        <v>287</v>
      </c>
      <c r="K218" s="305"/>
      <c r="L218" s="319" t="s">
        <v>288</v>
      </c>
      <c r="M218" s="320"/>
      <c r="O218" s="264" t="s">
        <v>289</v>
      </c>
      <c r="P218" s="265"/>
      <c r="Q218" s="264" t="s">
        <v>290</v>
      </c>
      <c r="R218" s="265"/>
      <c r="S218" s="264" t="s">
        <v>284</v>
      </c>
      <c r="T218" s="265"/>
    </row>
    <row r="219" spans="3:20" ht="12" thickBot="1">
      <c r="C219" s="321" t="s">
        <v>291</v>
      </c>
      <c r="D219" s="322" t="s">
        <v>292</v>
      </c>
      <c r="E219" s="306" t="s">
        <v>122</v>
      </c>
      <c r="F219" s="322"/>
      <c r="G219" s="306" t="s">
        <v>52</v>
      </c>
      <c r="H219" s="323">
        <v>6</v>
      </c>
      <c r="I219" s="322">
        <v>1</v>
      </c>
      <c r="J219" s="323">
        <v>6</v>
      </c>
      <c r="K219" s="322">
        <v>0</v>
      </c>
      <c r="L219" s="323"/>
      <c r="M219" s="322"/>
      <c r="O219" s="172">
        <f t="shared" ref="O219:P221" si="30">H219+J219+L219</f>
        <v>12</v>
      </c>
      <c r="P219" s="172">
        <f t="shared" si="30"/>
        <v>1</v>
      </c>
      <c r="Q219" s="172">
        <f>IF(H219&gt;I219,1,0)+IF(J219&gt;K219,1,0)+IF(L219&gt;M219,1,0)</f>
        <v>2</v>
      </c>
      <c r="R219" s="173">
        <f>IF(H219&lt;I219,1,0)+IF(J219&lt;K219,1,0)+IF(L219&lt;M219,1,0)</f>
        <v>0</v>
      </c>
      <c r="S219" s="173">
        <f>IF(Q219&gt;R219,1,0)</f>
        <v>1</v>
      </c>
      <c r="T219" s="173">
        <f>IF(Q219&lt;R219,1,0)</f>
        <v>0</v>
      </c>
    </row>
    <row r="220" spans="3:20" ht="12" thickBot="1">
      <c r="C220" s="306" t="s">
        <v>335</v>
      </c>
      <c r="D220" s="322" t="s">
        <v>293</v>
      </c>
      <c r="E220" s="306" t="s">
        <v>121</v>
      </c>
      <c r="F220" s="322"/>
      <c r="G220" s="306" t="s">
        <v>50</v>
      </c>
      <c r="H220" s="323">
        <v>6</v>
      </c>
      <c r="I220" s="322">
        <v>1</v>
      </c>
      <c r="J220" s="323">
        <v>6</v>
      </c>
      <c r="K220" s="322">
        <v>3</v>
      </c>
      <c r="L220" s="323"/>
      <c r="M220" s="322"/>
      <c r="O220" s="174">
        <f t="shared" si="30"/>
        <v>12</v>
      </c>
      <c r="P220" s="174">
        <f t="shared" si="30"/>
        <v>4</v>
      </c>
      <c r="Q220" s="174">
        <f>IF(H220&gt;I220,1,0)+IF(J220&gt;K220,1,0)+IF(L220&gt;M220,1,0)</f>
        <v>2</v>
      </c>
      <c r="R220" s="175">
        <f>IF(H220&lt;I220,1,0)+IF(J220&lt;K220,1,0)+IF(L220&lt;M220,1,0)</f>
        <v>0</v>
      </c>
      <c r="S220" s="175">
        <f>IF(Q220&gt;R220,1,0)</f>
        <v>1</v>
      </c>
      <c r="T220" s="175">
        <f>IF(Q220&lt;R220,1,0)</f>
        <v>0</v>
      </c>
    </row>
    <row r="221" spans="3:20" ht="12" customHeight="1" thickBot="1">
      <c r="C221" s="341" t="s">
        <v>335</v>
      </c>
      <c r="D221" s="326" t="s">
        <v>294</v>
      </c>
      <c r="E221" s="306" t="s">
        <v>122</v>
      </c>
      <c r="F221" s="327"/>
      <c r="G221" s="306" t="s">
        <v>52</v>
      </c>
      <c r="H221" s="328">
        <v>6</v>
      </c>
      <c r="I221" s="329">
        <v>1</v>
      </c>
      <c r="J221" s="328">
        <v>6</v>
      </c>
      <c r="K221" s="329">
        <v>1</v>
      </c>
      <c r="L221" s="328"/>
      <c r="M221" s="329"/>
      <c r="O221" s="285">
        <f t="shared" si="30"/>
        <v>12</v>
      </c>
      <c r="P221" s="285">
        <f t="shared" si="30"/>
        <v>2</v>
      </c>
      <c r="Q221" s="285">
        <f>IF(H221&gt;I221,1,0)+IF(J221&gt;K221,1,0)+IF(L221&gt;M221,1,0)</f>
        <v>2</v>
      </c>
      <c r="R221" s="285">
        <f>IF(H221&lt;I221,1,0)+IF(J221&lt;K221,1,0)+IF(L221&lt;M221,1,0)</f>
        <v>0</v>
      </c>
      <c r="S221" s="285">
        <f>IF(Q221&gt;R221,1,0)</f>
        <v>1</v>
      </c>
      <c r="T221" s="285">
        <f>IF(Q221&lt;R221,1,0)</f>
        <v>0</v>
      </c>
    </row>
    <row r="222" spans="3:20" ht="12" thickBot="1">
      <c r="C222" s="341"/>
      <c r="D222" s="326"/>
      <c r="E222" s="330" t="s">
        <v>121</v>
      </c>
      <c r="F222" s="331"/>
      <c r="G222" s="330" t="s">
        <v>50</v>
      </c>
      <c r="H222" s="332"/>
      <c r="I222" s="333"/>
      <c r="J222" s="332"/>
      <c r="K222" s="333"/>
      <c r="L222" s="332"/>
      <c r="M222" s="333"/>
      <c r="O222" s="286"/>
      <c r="P222" s="286"/>
      <c r="Q222" s="286"/>
      <c r="R222" s="286"/>
      <c r="S222" s="286"/>
      <c r="T222" s="286"/>
    </row>
    <row r="223" spans="3:20" ht="12" thickBot="1">
      <c r="C223" s="342"/>
      <c r="D223" s="335"/>
      <c r="E223" s="306"/>
      <c r="F223" s="336"/>
      <c r="G223" s="306"/>
      <c r="H223" s="337"/>
      <c r="I223" s="338"/>
      <c r="J223" s="337"/>
      <c r="K223" s="338"/>
      <c r="L223" s="337"/>
      <c r="M223" s="338"/>
      <c r="O223" s="287"/>
      <c r="P223" s="287"/>
      <c r="Q223" s="287"/>
      <c r="R223" s="287"/>
      <c r="S223" s="287"/>
      <c r="T223" s="287"/>
    </row>
    <row r="224" spans="3:20">
      <c r="C224" s="339"/>
      <c r="D224" s="339"/>
      <c r="E224" s="339"/>
      <c r="F224" s="339"/>
      <c r="G224" s="340"/>
      <c r="H224" s="340"/>
      <c r="I224" s="339"/>
      <c r="J224" s="339"/>
      <c r="K224" s="339"/>
      <c r="L224" s="339"/>
      <c r="M224" s="339"/>
      <c r="O224" s="175">
        <f t="shared" ref="O224:T224" si="31">O219+O220+O221</f>
        <v>36</v>
      </c>
      <c r="P224" s="175">
        <f t="shared" si="31"/>
        <v>7</v>
      </c>
      <c r="Q224" s="174">
        <f t="shared" si="31"/>
        <v>6</v>
      </c>
      <c r="R224" s="175">
        <f t="shared" si="31"/>
        <v>0</v>
      </c>
      <c r="S224" s="175">
        <f t="shared" si="31"/>
        <v>3</v>
      </c>
      <c r="T224" s="175">
        <f t="shared" si="31"/>
        <v>0</v>
      </c>
    </row>
    <row r="225" spans="3:20" ht="12" thickBot="1">
      <c r="C225" s="339"/>
      <c r="D225" s="339"/>
      <c r="E225" s="339"/>
      <c r="F225" s="339"/>
      <c r="G225" s="339"/>
      <c r="H225" s="339"/>
      <c r="I225" s="339"/>
      <c r="J225" s="339"/>
      <c r="K225" s="339"/>
      <c r="L225" s="339"/>
      <c r="M225" s="339"/>
    </row>
    <row r="226" spans="3:20">
      <c r="C226" s="288" t="s">
        <v>278</v>
      </c>
      <c r="D226" s="289"/>
      <c r="E226" s="289"/>
      <c r="F226" s="289"/>
      <c r="G226" s="289"/>
      <c r="H226" s="289"/>
      <c r="I226" s="289"/>
      <c r="J226" s="289"/>
      <c r="K226" s="289"/>
      <c r="L226" s="289"/>
      <c r="M226" s="290"/>
    </row>
    <row r="227" spans="3:20" ht="12" thickBot="1">
      <c r="C227" s="291"/>
      <c r="D227" s="292"/>
      <c r="E227" s="292"/>
      <c r="F227" s="292"/>
      <c r="G227" s="292"/>
      <c r="H227" s="292"/>
      <c r="I227" s="292"/>
      <c r="J227" s="292"/>
      <c r="K227" s="292"/>
      <c r="L227" s="292"/>
      <c r="M227" s="293"/>
      <c r="R227" s="155"/>
      <c r="S227" s="156"/>
      <c r="T227" s="157"/>
    </row>
    <row r="228" spans="3:20" ht="12" thickBot="1">
      <c r="C228" s="294" t="s">
        <v>225</v>
      </c>
      <c r="D228" s="295"/>
      <c r="E228" s="296" t="s">
        <v>279</v>
      </c>
      <c r="F228" s="297"/>
      <c r="G228" s="298" t="s">
        <v>280</v>
      </c>
      <c r="H228" s="299" t="s">
        <v>281</v>
      </c>
      <c r="I228" s="300"/>
      <c r="J228" s="300"/>
      <c r="K228" s="300"/>
      <c r="L228" s="300"/>
      <c r="M228" s="301"/>
    </row>
    <row r="229" spans="3:20" ht="12" thickBot="1">
      <c r="C229" s="302">
        <v>45147</v>
      </c>
      <c r="D229" s="303"/>
      <c r="E229" s="304" t="s">
        <v>329</v>
      </c>
      <c r="F229" s="305"/>
      <c r="G229" s="306" t="s">
        <v>330</v>
      </c>
      <c r="H229" s="304" t="s">
        <v>358</v>
      </c>
      <c r="I229" s="307"/>
      <c r="J229" s="307"/>
      <c r="K229" s="307"/>
      <c r="L229" s="307"/>
      <c r="M229" s="305"/>
    </row>
    <row r="230" spans="3:20" ht="12" thickBot="1">
      <c r="C230" s="304"/>
      <c r="D230" s="307"/>
      <c r="E230" s="307"/>
      <c r="F230" s="307"/>
      <c r="G230" s="307"/>
      <c r="H230" s="307"/>
      <c r="I230" s="307"/>
      <c r="J230" s="307"/>
      <c r="K230" s="307"/>
      <c r="L230" s="307"/>
      <c r="M230" s="305"/>
    </row>
    <row r="231" spans="3:20" ht="12" thickBot="1">
      <c r="C231" s="308" t="s">
        <v>227</v>
      </c>
      <c r="D231" s="309"/>
      <c r="E231" s="310" t="s">
        <v>282</v>
      </c>
      <c r="F231" s="309" t="s">
        <v>283</v>
      </c>
      <c r="G231" s="310" t="s">
        <v>282</v>
      </c>
      <c r="H231" s="311" t="s">
        <v>228</v>
      </c>
      <c r="I231" s="311"/>
      <c r="J231" s="311"/>
      <c r="K231" s="311"/>
      <c r="L231" s="311"/>
      <c r="M231" s="295"/>
    </row>
    <row r="232" spans="3:20" ht="12" thickBot="1">
      <c r="C232" s="312" t="s">
        <v>343</v>
      </c>
      <c r="D232" s="313"/>
      <c r="E232" s="312" t="s">
        <v>362</v>
      </c>
      <c r="F232" s="313"/>
      <c r="G232" s="312" t="s">
        <v>329</v>
      </c>
      <c r="H232" s="314">
        <f>S239</f>
        <v>0</v>
      </c>
      <c r="I232" s="315"/>
      <c r="J232" s="316"/>
      <c r="K232" s="314">
        <f>T239</f>
        <v>0</v>
      </c>
      <c r="L232" s="315"/>
      <c r="M232" s="316"/>
      <c r="O232" s="264" t="s">
        <v>289</v>
      </c>
      <c r="P232" s="265"/>
      <c r="Q232" s="264" t="s">
        <v>290</v>
      </c>
      <c r="R232" s="265"/>
      <c r="S232" s="264" t="s">
        <v>284</v>
      </c>
      <c r="T232" s="265"/>
    </row>
    <row r="233" spans="3:20" ht="12" thickBot="1">
      <c r="C233" s="317" t="s">
        <v>226</v>
      </c>
      <c r="D233" s="318" t="s">
        <v>284</v>
      </c>
      <c r="E233" s="317" t="s">
        <v>285</v>
      </c>
      <c r="F233" s="318"/>
      <c r="G233" s="317" t="s">
        <v>285</v>
      </c>
      <c r="H233" s="307" t="s">
        <v>286</v>
      </c>
      <c r="I233" s="305"/>
      <c r="J233" s="307" t="s">
        <v>287</v>
      </c>
      <c r="K233" s="305"/>
      <c r="L233" s="319" t="s">
        <v>288</v>
      </c>
      <c r="M233" s="320"/>
      <c r="O233" s="172">
        <f>H234+J234+L234</f>
        <v>12</v>
      </c>
      <c r="P233" s="172">
        <f t="shared" ref="O233:P235" si="32">I233+K233+M233</f>
        <v>0</v>
      </c>
      <c r="Q233" s="172">
        <f>IF(H233&gt;I233,1,0)+IF(J233&gt;K233,1,0)+IF(L233&gt;M233,1,0)</f>
        <v>3</v>
      </c>
      <c r="R233" s="173">
        <f>IF(H233&lt;I233,1,0)+IF(J233&lt;K233,1,0)+IF(L233&lt;M233,1,0)</f>
        <v>0</v>
      </c>
      <c r="S233" s="173">
        <f>IF(Q233&gt;R233,1,0)</f>
        <v>1</v>
      </c>
      <c r="T233" s="173">
        <f>IF(Q233&lt;R233,1,0)</f>
        <v>0</v>
      </c>
    </row>
    <row r="234" spans="3:20" ht="12" thickBot="1">
      <c r="C234" s="321" t="s">
        <v>291</v>
      </c>
      <c r="D234" s="322" t="s">
        <v>292</v>
      </c>
      <c r="E234" s="306" t="s">
        <v>151</v>
      </c>
      <c r="F234" s="322"/>
      <c r="G234" s="306" t="s">
        <v>148</v>
      </c>
      <c r="H234" s="323">
        <v>6</v>
      </c>
      <c r="I234" s="322">
        <v>1</v>
      </c>
      <c r="J234" s="323">
        <v>6</v>
      </c>
      <c r="K234" s="322">
        <v>1</v>
      </c>
      <c r="L234" s="323"/>
      <c r="M234" s="322"/>
      <c r="O234" s="174">
        <f t="shared" si="32"/>
        <v>12</v>
      </c>
      <c r="P234" s="174">
        <f t="shared" si="32"/>
        <v>2</v>
      </c>
      <c r="Q234" s="174">
        <f>IF(H234&gt;I234,1,0)+IF(J234&gt;K234,1,0)+IF(L234&gt;M234,1,0)</f>
        <v>2</v>
      </c>
      <c r="R234" s="175">
        <f>IF(H234&lt;I234,1,0)+IF(J234&lt;K234,1,0)+IF(L234&lt;M234,1,0)</f>
        <v>0</v>
      </c>
      <c r="S234" s="175">
        <f>IF(Q234&gt;R234,1,0)</f>
        <v>1</v>
      </c>
      <c r="T234" s="175">
        <f>IF(Q234&lt;R234,1,0)</f>
        <v>0</v>
      </c>
    </row>
    <row r="235" spans="3:20" ht="12" customHeight="1" thickBot="1">
      <c r="C235" s="306" t="s">
        <v>335</v>
      </c>
      <c r="D235" s="322" t="s">
        <v>293</v>
      </c>
      <c r="E235" s="306" t="s">
        <v>150</v>
      </c>
      <c r="F235" s="322"/>
      <c r="G235" s="306" t="s">
        <v>145</v>
      </c>
      <c r="H235" s="323">
        <v>6</v>
      </c>
      <c r="I235" s="322">
        <v>4</v>
      </c>
      <c r="J235" s="323">
        <v>6</v>
      </c>
      <c r="K235" s="322">
        <v>3</v>
      </c>
      <c r="L235" s="323"/>
      <c r="M235" s="322"/>
      <c r="O235" s="285">
        <f t="shared" si="32"/>
        <v>12</v>
      </c>
      <c r="P235" s="285">
        <f t="shared" si="32"/>
        <v>7</v>
      </c>
      <c r="Q235" s="285">
        <f>IF(H235&gt;I235,1,0)+IF(J235&gt;K235,1,0)+IF(L235&gt;M235,1,0)</f>
        <v>2</v>
      </c>
      <c r="R235" s="285">
        <f>IF(H235&lt;I235,1,0)+IF(J235&lt;K235,1,0)+IF(L235&lt;M235,1,0)</f>
        <v>0</v>
      </c>
      <c r="S235" s="285">
        <f>IF(Q235&gt;R235,1,0)</f>
        <v>1</v>
      </c>
      <c r="T235" s="285">
        <f>IF(Q235&lt;R235,1,0)</f>
        <v>0</v>
      </c>
    </row>
    <row r="236" spans="3:20" ht="12" thickBot="1">
      <c r="C236" s="341" t="s">
        <v>335</v>
      </c>
      <c r="D236" s="326" t="s">
        <v>294</v>
      </c>
      <c r="E236" s="306" t="s">
        <v>149</v>
      </c>
      <c r="F236" s="327"/>
      <c r="G236" s="306" t="s">
        <v>342</v>
      </c>
      <c r="H236" s="328">
        <v>6</v>
      </c>
      <c r="I236" s="329">
        <v>2</v>
      </c>
      <c r="J236" s="328">
        <v>6</v>
      </c>
      <c r="K236" s="329">
        <v>2</v>
      </c>
      <c r="L236" s="328"/>
      <c r="M236" s="329"/>
      <c r="O236" s="286"/>
      <c r="P236" s="286"/>
      <c r="Q236" s="286"/>
      <c r="R236" s="286"/>
      <c r="S236" s="286"/>
      <c r="T236" s="286"/>
    </row>
    <row r="237" spans="3:20" ht="12" thickBot="1">
      <c r="C237" s="341"/>
      <c r="D237" s="326"/>
      <c r="E237" s="330"/>
      <c r="F237" s="331"/>
      <c r="G237" s="330"/>
      <c r="H237" s="332"/>
      <c r="I237" s="333"/>
      <c r="J237" s="332"/>
      <c r="K237" s="333"/>
      <c r="L237" s="332"/>
      <c r="M237" s="333"/>
      <c r="O237" s="287"/>
      <c r="P237" s="287"/>
      <c r="Q237" s="287"/>
      <c r="R237" s="287"/>
      <c r="S237" s="287"/>
      <c r="T237" s="287"/>
    </row>
    <row r="238" spans="3:20" ht="12" thickBot="1">
      <c r="C238" s="342"/>
      <c r="D238" s="335"/>
      <c r="E238" s="306" t="s">
        <v>154</v>
      </c>
      <c r="F238" s="336"/>
      <c r="G238" s="306" t="s">
        <v>148</v>
      </c>
      <c r="H238" s="337"/>
      <c r="I238" s="338"/>
      <c r="J238" s="337"/>
      <c r="K238" s="338"/>
      <c r="L238" s="337"/>
      <c r="M238" s="338"/>
      <c r="O238" s="175">
        <f t="shared" ref="O238:T238" si="33">O233+O234+O235</f>
        <v>36</v>
      </c>
      <c r="P238" s="175">
        <f t="shared" si="33"/>
        <v>9</v>
      </c>
      <c r="Q238" s="174">
        <f t="shared" si="33"/>
        <v>7</v>
      </c>
      <c r="R238" s="175">
        <f t="shared" si="33"/>
        <v>0</v>
      </c>
      <c r="S238" s="175">
        <f t="shared" si="33"/>
        <v>3</v>
      </c>
      <c r="T238" s="175">
        <f t="shared" si="33"/>
        <v>0</v>
      </c>
    </row>
    <row r="239" spans="3:20" ht="12" thickBot="1">
      <c r="C239" s="339"/>
      <c r="D239" s="339"/>
      <c r="E239" s="339"/>
      <c r="F239" s="339"/>
      <c r="G239" s="340"/>
      <c r="H239" s="340"/>
      <c r="I239" s="339"/>
      <c r="J239" s="339"/>
      <c r="K239" s="339"/>
      <c r="L239" s="339"/>
      <c r="M239" s="339"/>
    </row>
    <row r="240" spans="3:20">
      <c r="C240" s="288" t="s">
        <v>278</v>
      </c>
      <c r="D240" s="289"/>
      <c r="E240" s="289"/>
      <c r="F240" s="289"/>
      <c r="G240" s="289"/>
      <c r="H240" s="289"/>
      <c r="I240" s="289"/>
      <c r="J240" s="289"/>
      <c r="K240" s="289"/>
      <c r="L240" s="289"/>
      <c r="M240" s="290"/>
    </row>
    <row r="241" spans="3:20" ht="12" thickBot="1">
      <c r="C241" s="291"/>
      <c r="D241" s="292"/>
      <c r="E241" s="292"/>
      <c r="F241" s="292"/>
      <c r="G241" s="292"/>
      <c r="H241" s="292"/>
      <c r="I241" s="292"/>
      <c r="J241" s="292"/>
      <c r="K241" s="292"/>
      <c r="L241" s="292"/>
      <c r="M241" s="293"/>
      <c r="R241" s="155"/>
      <c r="S241" s="156"/>
      <c r="T241" s="157"/>
    </row>
    <row r="242" spans="3:20" ht="12" thickBot="1">
      <c r="C242" s="294" t="s">
        <v>225</v>
      </c>
      <c r="D242" s="295"/>
      <c r="E242" s="296" t="s">
        <v>279</v>
      </c>
      <c r="F242" s="297"/>
      <c r="G242" s="298" t="s">
        <v>280</v>
      </c>
      <c r="H242" s="299" t="s">
        <v>281</v>
      </c>
      <c r="I242" s="300"/>
      <c r="J242" s="300"/>
      <c r="K242" s="300"/>
      <c r="L242" s="300"/>
      <c r="M242" s="301"/>
    </row>
    <row r="243" spans="3:20" ht="12" thickBot="1">
      <c r="C243" s="302">
        <v>45147</v>
      </c>
      <c r="D243" s="303"/>
      <c r="E243" s="304" t="s">
        <v>329</v>
      </c>
      <c r="F243" s="305"/>
      <c r="G243" s="306" t="s">
        <v>330</v>
      </c>
      <c r="H243" s="304" t="s">
        <v>353</v>
      </c>
      <c r="I243" s="307"/>
      <c r="J243" s="307"/>
      <c r="K243" s="307"/>
      <c r="L243" s="307"/>
      <c r="M243" s="305"/>
    </row>
    <row r="244" spans="3:20" ht="12" thickBot="1">
      <c r="C244" s="304"/>
      <c r="D244" s="307"/>
      <c r="E244" s="307"/>
      <c r="F244" s="307"/>
      <c r="G244" s="307"/>
      <c r="H244" s="307"/>
      <c r="I244" s="307"/>
      <c r="J244" s="307"/>
      <c r="K244" s="307"/>
      <c r="L244" s="307"/>
      <c r="M244" s="305"/>
    </row>
    <row r="245" spans="3:20" ht="12" thickBot="1">
      <c r="C245" s="308" t="s">
        <v>227</v>
      </c>
      <c r="D245" s="309"/>
      <c r="E245" s="310" t="s">
        <v>282</v>
      </c>
      <c r="F245" s="309" t="s">
        <v>283</v>
      </c>
      <c r="G245" s="310" t="s">
        <v>282</v>
      </c>
      <c r="H245" s="311" t="s">
        <v>228</v>
      </c>
      <c r="I245" s="311"/>
      <c r="J245" s="311"/>
      <c r="K245" s="311"/>
      <c r="L245" s="311"/>
      <c r="M245" s="295"/>
    </row>
    <row r="246" spans="3:20" ht="12" thickBot="1">
      <c r="C246" s="312" t="s">
        <v>347</v>
      </c>
      <c r="D246" s="313"/>
      <c r="E246" s="312" t="s">
        <v>348</v>
      </c>
      <c r="F246" s="313"/>
      <c r="G246" s="312" t="s">
        <v>363</v>
      </c>
      <c r="H246" s="314">
        <f>S253</f>
        <v>0</v>
      </c>
      <c r="I246" s="315"/>
      <c r="J246" s="316"/>
      <c r="K246" s="314">
        <f>T253</f>
        <v>0</v>
      </c>
      <c r="L246" s="315"/>
      <c r="M246" s="316"/>
      <c r="O246" s="264" t="s">
        <v>289</v>
      </c>
      <c r="P246" s="265"/>
      <c r="Q246" s="264" t="s">
        <v>290</v>
      </c>
      <c r="R246" s="265"/>
      <c r="S246" s="264" t="s">
        <v>284</v>
      </c>
      <c r="T246" s="265"/>
    </row>
    <row r="247" spans="3:20" ht="12" thickBot="1">
      <c r="C247" s="317" t="s">
        <v>226</v>
      </c>
      <c r="D247" s="318" t="s">
        <v>284</v>
      </c>
      <c r="E247" s="317" t="s">
        <v>285</v>
      </c>
      <c r="F247" s="318"/>
      <c r="G247" s="317" t="s">
        <v>285</v>
      </c>
      <c r="H247" s="307" t="s">
        <v>286</v>
      </c>
      <c r="I247" s="305"/>
      <c r="J247" s="307" t="s">
        <v>287</v>
      </c>
      <c r="K247" s="305"/>
      <c r="L247" s="319" t="s">
        <v>288</v>
      </c>
      <c r="M247" s="320"/>
      <c r="O247" s="182">
        <f>H248+J248+L248</f>
        <v>12</v>
      </c>
      <c r="P247" s="182">
        <f>I247+K247+M247</f>
        <v>0</v>
      </c>
      <c r="Q247" s="182">
        <f>IF(H247&gt;I247,1,0)+IF(J247&gt;K247,1,0)+IF(L247&gt;M247,1,0)</f>
        <v>3</v>
      </c>
      <c r="R247" s="173">
        <f>IF(H247&lt;I247,1,0)+IF(J247&lt;K247,1,0)+IF(L247&lt;M247,1,0)</f>
        <v>0</v>
      </c>
      <c r="S247" s="173">
        <f>IF(Q247&gt;R247,1,0)</f>
        <v>1</v>
      </c>
      <c r="T247" s="173">
        <f>IF(Q247&lt;R247,1,0)</f>
        <v>0</v>
      </c>
    </row>
    <row r="248" spans="3:20" ht="12" thickBot="1">
      <c r="C248" s="321" t="s">
        <v>291</v>
      </c>
      <c r="D248" s="322" t="s">
        <v>292</v>
      </c>
      <c r="E248" s="306" t="s">
        <v>364</v>
      </c>
      <c r="F248" s="322"/>
      <c r="G248" s="306" t="s">
        <v>177</v>
      </c>
      <c r="H248" s="323">
        <v>6</v>
      </c>
      <c r="I248" s="322">
        <v>1</v>
      </c>
      <c r="J248" s="323">
        <v>6</v>
      </c>
      <c r="K248" s="322">
        <v>2</v>
      </c>
      <c r="L248" s="323"/>
      <c r="M248" s="322"/>
      <c r="O248" s="174">
        <f>H248+J248+L248</f>
        <v>12</v>
      </c>
      <c r="P248" s="174">
        <f>I248+K248+M248</f>
        <v>3</v>
      </c>
      <c r="Q248" s="174">
        <f>IF(H248&gt;I248,1,0)+IF(J248&gt;K248,1,0)+IF(L248&gt;M248,1,0)</f>
        <v>2</v>
      </c>
      <c r="R248" s="175">
        <f>IF(H248&lt;I248,1,0)+IF(J248&lt;K248,1,0)+IF(L248&lt;M248,1,0)</f>
        <v>0</v>
      </c>
      <c r="S248" s="175">
        <f>IF(Q248&gt;R248,1,0)</f>
        <v>1</v>
      </c>
      <c r="T248" s="175">
        <f>IF(Q248&lt;R248,1,0)</f>
        <v>0</v>
      </c>
    </row>
    <row r="249" spans="3:20" ht="12" customHeight="1" thickBot="1">
      <c r="C249" s="306" t="s">
        <v>365</v>
      </c>
      <c r="D249" s="322" t="s">
        <v>293</v>
      </c>
      <c r="E249" s="306" t="s">
        <v>54</v>
      </c>
      <c r="F249" s="322"/>
      <c r="G249" s="306" t="s">
        <v>175</v>
      </c>
      <c r="H249" s="323">
        <v>6</v>
      </c>
      <c r="I249" s="322">
        <v>4</v>
      </c>
      <c r="J249" s="323">
        <v>6</v>
      </c>
      <c r="K249" s="322">
        <v>3</v>
      </c>
      <c r="L249" s="323"/>
      <c r="M249" s="322"/>
      <c r="O249" s="285">
        <f>H249+J249+L249</f>
        <v>12</v>
      </c>
      <c r="P249" s="285">
        <f>I249+K249+M249</f>
        <v>7</v>
      </c>
      <c r="Q249" s="285">
        <f>IF(H249&gt;I249,1,0)+IF(J249&gt;K249,1,0)+IF(L249&gt;M249,1,0)</f>
        <v>2</v>
      </c>
      <c r="R249" s="285">
        <f>IF(H249&lt;I249,1,0)+IF(J249&lt;K249,1,0)+IF(L249&lt;M249,1,0)</f>
        <v>0</v>
      </c>
      <c r="S249" s="285">
        <f>IF(Q249&gt;R249,1,0)</f>
        <v>1</v>
      </c>
      <c r="T249" s="285">
        <f>IF(Q249&lt;R249,1,0)</f>
        <v>0</v>
      </c>
    </row>
    <row r="250" spans="3:20" ht="12" thickBot="1">
      <c r="C250" s="341" t="s">
        <v>365</v>
      </c>
      <c r="D250" s="326" t="s">
        <v>294</v>
      </c>
      <c r="E250" s="306" t="s">
        <v>54</v>
      </c>
      <c r="F250" s="327"/>
      <c r="G250" s="306" t="s">
        <v>177</v>
      </c>
      <c r="H250" s="328">
        <v>6</v>
      </c>
      <c r="I250" s="329">
        <v>0</v>
      </c>
      <c r="J250" s="328">
        <v>6</v>
      </c>
      <c r="K250" s="329">
        <v>3</v>
      </c>
      <c r="L250" s="328"/>
      <c r="M250" s="329"/>
      <c r="O250" s="286"/>
      <c r="P250" s="286"/>
      <c r="Q250" s="286"/>
      <c r="R250" s="286"/>
      <c r="S250" s="286"/>
      <c r="T250" s="286"/>
    </row>
    <row r="251" spans="3:20" ht="12" thickBot="1">
      <c r="C251" s="341"/>
      <c r="D251" s="326"/>
      <c r="E251" s="330"/>
      <c r="F251" s="331"/>
      <c r="G251" s="330"/>
      <c r="H251" s="332"/>
      <c r="I251" s="333"/>
      <c r="J251" s="332"/>
      <c r="K251" s="333"/>
      <c r="L251" s="332"/>
      <c r="M251" s="333"/>
      <c r="O251" s="287"/>
      <c r="P251" s="287"/>
      <c r="Q251" s="287"/>
      <c r="R251" s="287"/>
      <c r="S251" s="287"/>
      <c r="T251" s="287"/>
    </row>
    <row r="252" spans="3:20" ht="12" thickBot="1">
      <c r="C252" s="342"/>
      <c r="D252" s="335"/>
      <c r="E252" s="306" t="s">
        <v>366</v>
      </c>
      <c r="F252" s="336"/>
      <c r="G252" s="306" t="s">
        <v>199</v>
      </c>
      <c r="H252" s="337"/>
      <c r="I252" s="338"/>
      <c r="J252" s="337"/>
      <c r="K252" s="338"/>
      <c r="L252" s="337"/>
      <c r="M252" s="338"/>
      <c r="O252" s="175">
        <f>O247+O248+O249</f>
        <v>36</v>
      </c>
      <c r="P252" s="175">
        <f>P247+P248+P249</f>
        <v>10</v>
      </c>
      <c r="Q252" s="174">
        <f>Q247+Q248+Q249</f>
        <v>7</v>
      </c>
      <c r="R252" s="175">
        <f>R247+R248+R249</f>
        <v>0</v>
      </c>
      <c r="S252" s="175">
        <f>S247+S248+S249</f>
        <v>3</v>
      </c>
      <c r="T252" s="175">
        <f>T247+T248+T249</f>
        <v>0</v>
      </c>
    </row>
    <row r="253" spans="3:20">
      <c r="C253" s="288" t="s">
        <v>278</v>
      </c>
      <c r="D253" s="289"/>
      <c r="E253" s="289"/>
      <c r="F253" s="289"/>
      <c r="G253" s="289"/>
      <c r="H253" s="289"/>
      <c r="I253" s="289"/>
      <c r="J253" s="289"/>
      <c r="K253" s="289"/>
      <c r="L253" s="289"/>
      <c r="M253" s="290"/>
    </row>
    <row r="254" spans="3:20" ht="12" thickBot="1">
      <c r="C254" s="291"/>
      <c r="D254" s="292"/>
      <c r="E254" s="292"/>
      <c r="F254" s="292"/>
      <c r="G254" s="292"/>
      <c r="H254" s="292"/>
      <c r="I254" s="292"/>
      <c r="J254" s="292"/>
      <c r="K254" s="292"/>
      <c r="L254" s="292"/>
      <c r="M254" s="293"/>
    </row>
    <row r="255" spans="3:20" ht="12" thickBot="1">
      <c r="C255" s="294" t="s">
        <v>225</v>
      </c>
      <c r="D255" s="295"/>
      <c r="E255" s="296" t="s">
        <v>279</v>
      </c>
      <c r="F255" s="297"/>
      <c r="G255" s="298" t="s">
        <v>280</v>
      </c>
      <c r="H255" s="299" t="s">
        <v>281</v>
      </c>
      <c r="I255" s="300"/>
      <c r="J255" s="300"/>
      <c r="K255" s="300"/>
      <c r="L255" s="300"/>
      <c r="M255" s="301"/>
      <c r="R255" s="155"/>
      <c r="S255" s="156"/>
      <c r="T255" s="157"/>
    </row>
    <row r="256" spans="3:20" ht="12" thickBot="1">
      <c r="C256" s="302">
        <v>45148</v>
      </c>
      <c r="D256" s="303"/>
      <c r="E256" s="304" t="s">
        <v>329</v>
      </c>
      <c r="F256" s="305"/>
      <c r="G256" s="306" t="s">
        <v>330</v>
      </c>
      <c r="H256" s="304" t="s">
        <v>331</v>
      </c>
      <c r="I256" s="307"/>
      <c r="J256" s="307"/>
      <c r="K256" s="307"/>
      <c r="L256" s="307"/>
      <c r="M256" s="305"/>
    </row>
    <row r="257" spans="3:20" ht="12" thickBot="1">
      <c r="C257" s="304"/>
      <c r="D257" s="307"/>
      <c r="E257" s="307"/>
      <c r="F257" s="307"/>
      <c r="G257" s="307"/>
      <c r="H257" s="307"/>
      <c r="I257" s="307"/>
      <c r="J257" s="307"/>
      <c r="K257" s="307"/>
      <c r="L257" s="307"/>
      <c r="M257" s="305"/>
    </row>
    <row r="258" spans="3:20" ht="12" thickBot="1">
      <c r="C258" s="308" t="s">
        <v>227</v>
      </c>
      <c r="D258" s="309"/>
      <c r="E258" s="310" t="s">
        <v>282</v>
      </c>
      <c r="F258" s="309" t="s">
        <v>283</v>
      </c>
      <c r="G258" s="310" t="s">
        <v>282</v>
      </c>
      <c r="H258" s="311" t="s">
        <v>228</v>
      </c>
      <c r="I258" s="311"/>
      <c r="J258" s="311"/>
      <c r="K258" s="311"/>
      <c r="L258" s="311"/>
      <c r="M258" s="295"/>
    </row>
    <row r="259" spans="3:20" ht="12" thickBot="1">
      <c r="C259" s="312" t="s">
        <v>332</v>
      </c>
      <c r="D259" s="313"/>
      <c r="E259" s="312" t="s">
        <v>351</v>
      </c>
      <c r="F259" s="313"/>
      <c r="G259" s="312" t="s">
        <v>367</v>
      </c>
      <c r="H259" s="314">
        <f>S266</f>
        <v>3</v>
      </c>
      <c r="I259" s="315"/>
      <c r="J259" s="316"/>
      <c r="K259" s="314">
        <f>T266</f>
        <v>0</v>
      </c>
      <c r="L259" s="315"/>
      <c r="M259" s="316"/>
    </row>
    <row r="260" spans="3:20" ht="12" thickBot="1">
      <c r="C260" s="317" t="s">
        <v>226</v>
      </c>
      <c r="D260" s="318" t="s">
        <v>284</v>
      </c>
      <c r="E260" s="317" t="s">
        <v>285</v>
      </c>
      <c r="F260" s="318"/>
      <c r="G260" s="317" t="s">
        <v>285</v>
      </c>
      <c r="H260" s="307" t="s">
        <v>286</v>
      </c>
      <c r="I260" s="305"/>
      <c r="J260" s="307" t="s">
        <v>287</v>
      </c>
      <c r="K260" s="305"/>
      <c r="L260" s="319" t="s">
        <v>288</v>
      </c>
      <c r="M260" s="320"/>
      <c r="O260" s="264" t="s">
        <v>289</v>
      </c>
      <c r="P260" s="265"/>
      <c r="Q260" s="264" t="s">
        <v>290</v>
      </c>
      <c r="R260" s="265"/>
      <c r="S260" s="264" t="s">
        <v>284</v>
      </c>
      <c r="T260" s="265"/>
    </row>
    <row r="261" spans="3:20" ht="12" thickBot="1">
      <c r="C261" s="321" t="s">
        <v>291</v>
      </c>
      <c r="D261" s="322" t="s">
        <v>292</v>
      </c>
      <c r="E261" s="306" t="s">
        <v>122</v>
      </c>
      <c r="F261" s="322"/>
      <c r="G261" s="306" t="s">
        <v>67</v>
      </c>
      <c r="H261" s="323">
        <v>6</v>
      </c>
      <c r="I261" s="322">
        <v>0</v>
      </c>
      <c r="J261" s="323">
        <v>6</v>
      </c>
      <c r="K261" s="322">
        <v>1</v>
      </c>
      <c r="L261" s="323"/>
      <c r="M261" s="322"/>
      <c r="O261" s="172">
        <f t="shared" ref="O261:P263" si="34">H261+J261+L261</f>
        <v>12</v>
      </c>
      <c r="P261" s="172">
        <f t="shared" si="34"/>
        <v>1</v>
      </c>
      <c r="Q261" s="172">
        <f>IF(H261&gt;I261,1,0)+IF(J261&gt;K261,1,0)+IF(L261&gt;M261,1,0)</f>
        <v>2</v>
      </c>
      <c r="R261" s="173">
        <f>IF(H261&lt;I261,1,0)+IF(J261&lt;K261,1,0)+IF(L261&lt;M261,1,0)</f>
        <v>0</v>
      </c>
      <c r="S261" s="173">
        <f>IF(Q261&gt;R261,1,0)</f>
        <v>1</v>
      </c>
      <c r="T261" s="173">
        <f>IF(Q261&lt;R261,1,0)</f>
        <v>0</v>
      </c>
    </row>
    <row r="262" spans="3:20" ht="12" thickBot="1">
      <c r="C262" s="306" t="s">
        <v>365</v>
      </c>
      <c r="D262" s="322" t="s">
        <v>293</v>
      </c>
      <c r="E262" s="306" t="s">
        <v>121</v>
      </c>
      <c r="F262" s="322"/>
      <c r="G262" s="306" t="s">
        <v>66</v>
      </c>
      <c r="H262" s="323">
        <v>7</v>
      </c>
      <c r="I262" s="322">
        <v>6</v>
      </c>
      <c r="J262" s="323">
        <v>7</v>
      </c>
      <c r="K262" s="322">
        <v>6</v>
      </c>
      <c r="L262" s="323"/>
      <c r="M262" s="322"/>
      <c r="O262" s="174">
        <f t="shared" si="34"/>
        <v>14</v>
      </c>
      <c r="P262" s="174">
        <f t="shared" si="34"/>
        <v>12</v>
      </c>
      <c r="Q262" s="174">
        <f>IF(H262&gt;I262,1,0)+IF(J262&gt;K262,1,0)+IF(L262&gt;M262,1,0)</f>
        <v>2</v>
      </c>
      <c r="R262" s="175">
        <f>IF(H262&lt;I262,1,0)+IF(J262&lt;K262,1,0)+IF(L262&lt;M262,1,0)</f>
        <v>0</v>
      </c>
      <c r="S262" s="175">
        <f>IF(Q262&gt;R262,1,0)</f>
        <v>1</v>
      </c>
      <c r="T262" s="175">
        <f>IF(Q262&lt;R262,1,0)</f>
        <v>0</v>
      </c>
    </row>
    <row r="263" spans="3:20" ht="12" customHeight="1" thickBot="1">
      <c r="C263" s="341" t="s">
        <v>365</v>
      </c>
      <c r="D263" s="326" t="s">
        <v>294</v>
      </c>
      <c r="E263" s="306" t="s">
        <v>122</v>
      </c>
      <c r="F263" s="327"/>
      <c r="G263" s="306" t="s">
        <v>67</v>
      </c>
      <c r="H263" s="328">
        <v>6</v>
      </c>
      <c r="I263" s="329">
        <v>4</v>
      </c>
      <c r="J263" s="328">
        <v>6</v>
      </c>
      <c r="K263" s="329">
        <v>4</v>
      </c>
      <c r="L263" s="328"/>
      <c r="M263" s="329"/>
      <c r="O263" s="285">
        <f t="shared" si="34"/>
        <v>12</v>
      </c>
      <c r="P263" s="285">
        <f t="shared" si="34"/>
        <v>8</v>
      </c>
      <c r="Q263" s="285">
        <f>IF(H263&gt;I263,1,0)+IF(J263&gt;K263,1,0)+IF(L263&gt;M263,1,0)</f>
        <v>2</v>
      </c>
      <c r="R263" s="285">
        <f>IF(H263&lt;I263,1,0)+IF(J263&lt;K263,1,0)+IF(L263&lt;M263,1,0)</f>
        <v>0</v>
      </c>
      <c r="S263" s="285">
        <f>IF(Q263&gt;R263,1,0)</f>
        <v>1</v>
      </c>
      <c r="T263" s="285">
        <f>IF(Q263&lt;R263,1,0)</f>
        <v>0</v>
      </c>
    </row>
    <row r="264" spans="3:20" ht="12" thickBot="1">
      <c r="C264" s="341"/>
      <c r="D264" s="326"/>
      <c r="E264" s="330"/>
      <c r="F264" s="331"/>
      <c r="G264" s="330"/>
      <c r="H264" s="332"/>
      <c r="I264" s="333"/>
      <c r="J264" s="332"/>
      <c r="K264" s="333"/>
      <c r="L264" s="332"/>
      <c r="M264" s="333"/>
      <c r="O264" s="286"/>
      <c r="P264" s="286"/>
      <c r="Q264" s="286"/>
      <c r="R264" s="286"/>
      <c r="S264" s="286"/>
      <c r="T264" s="286"/>
    </row>
    <row r="265" spans="3:20" ht="12" thickBot="1">
      <c r="C265" s="342"/>
      <c r="D265" s="335"/>
      <c r="E265" s="306" t="s">
        <v>121</v>
      </c>
      <c r="F265" s="336"/>
      <c r="G265" s="306" t="s">
        <v>66</v>
      </c>
      <c r="H265" s="337"/>
      <c r="I265" s="338"/>
      <c r="J265" s="337"/>
      <c r="K265" s="338"/>
      <c r="L265" s="337"/>
      <c r="M265" s="338"/>
      <c r="O265" s="287"/>
      <c r="P265" s="287"/>
      <c r="Q265" s="287"/>
      <c r="R265" s="287"/>
      <c r="S265" s="287"/>
      <c r="T265" s="287"/>
    </row>
    <row r="266" spans="3:20" ht="12" thickBot="1">
      <c r="C266" s="339"/>
      <c r="D266" s="339"/>
      <c r="E266" s="339"/>
      <c r="F266" s="339"/>
      <c r="G266" s="340"/>
      <c r="H266" s="340"/>
      <c r="I266" s="339"/>
      <c r="J266" s="339"/>
      <c r="K266" s="339"/>
      <c r="L266" s="339"/>
      <c r="M266" s="339"/>
      <c r="O266" s="175">
        <f t="shared" ref="O266:T266" si="35">O261+O262+O263</f>
        <v>38</v>
      </c>
      <c r="P266" s="175">
        <f t="shared" si="35"/>
        <v>21</v>
      </c>
      <c r="Q266" s="174">
        <f t="shared" si="35"/>
        <v>6</v>
      </c>
      <c r="R266" s="175">
        <f t="shared" si="35"/>
        <v>0</v>
      </c>
      <c r="S266" s="175">
        <f t="shared" si="35"/>
        <v>3</v>
      </c>
      <c r="T266" s="175">
        <f t="shared" si="35"/>
        <v>0</v>
      </c>
    </row>
    <row r="267" spans="3:20">
      <c r="C267" s="288" t="s">
        <v>278</v>
      </c>
      <c r="D267" s="289"/>
      <c r="E267" s="289"/>
      <c r="F267" s="289"/>
      <c r="G267" s="289"/>
      <c r="H267" s="289"/>
      <c r="I267" s="289"/>
      <c r="J267" s="289"/>
      <c r="K267" s="289"/>
      <c r="L267" s="289"/>
      <c r="M267" s="290"/>
    </row>
    <row r="268" spans="3:20" ht="12" thickBot="1">
      <c r="C268" s="291"/>
      <c r="D268" s="292"/>
      <c r="E268" s="292"/>
      <c r="F268" s="292"/>
      <c r="G268" s="292"/>
      <c r="H268" s="292"/>
      <c r="I268" s="292"/>
      <c r="J268" s="292"/>
      <c r="K268" s="292"/>
      <c r="L268" s="292"/>
      <c r="M268" s="293"/>
    </row>
    <row r="269" spans="3:20" ht="12" thickBot="1">
      <c r="C269" s="294" t="s">
        <v>225</v>
      </c>
      <c r="D269" s="295"/>
      <c r="E269" s="296" t="s">
        <v>279</v>
      </c>
      <c r="F269" s="297"/>
      <c r="G269" s="298" t="s">
        <v>280</v>
      </c>
      <c r="H269" s="299" t="s">
        <v>281</v>
      </c>
      <c r="I269" s="300"/>
      <c r="J269" s="300"/>
      <c r="K269" s="300"/>
      <c r="L269" s="300"/>
      <c r="M269" s="301"/>
      <c r="R269" s="155"/>
      <c r="S269" s="156"/>
      <c r="T269" s="157"/>
    </row>
    <row r="270" spans="3:20" ht="12" thickBot="1">
      <c r="C270" s="302">
        <v>45148</v>
      </c>
      <c r="D270" s="303"/>
      <c r="E270" s="304" t="s">
        <v>329</v>
      </c>
      <c r="F270" s="305"/>
      <c r="G270" s="306" t="s">
        <v>330</v>
      </c>
      <c r="H270" s="304" t="s">
        <v>337</v>
      </c>
      <c r="I270" s="307"/>
      <c r="J270" s="307"/>
      <c r="K270" s="307"/>
      <c r="L270" s="307"/>
      <c r="M270" s="305"/>
    </row>
    <row r="271" spans="3:20" ht="12" thickBot="1">
      <c r="C271" s="304"/>
      <c r="D271" s="307"/>
      <c r="E271" s="307"/>
      <c r="F271" s="307"/>
      <c r="G271" s="307"/>
      <c r="H271" s="307"/>
      <c r="I271" s="307"/>
      <c r="J271" s="307"/>
      <c r="K271" s="307"/>
      <c r="L271" s="307"/>
      <c r="M271" s="305"/>
    </row>
    <row r="272" spans="3:20" ht="12" thickBot="1">
      <c r="C272" s="308" t="s">
        <v>227</v>
      </c>
      <c r="D272" s="309"/>
      <c r="E272" s="310" t="s">
        <v>282</v>
      </c>
      <c r="F272" s="309" t="s">
        <v>283</v>
      </c>
      <c r="G272" s="310" t="s">
        <v>282</v>
      </c>
      <c r="H272" s="311" t="s">
        <v>228</v>
      </c>
      <c r="I272" s="311"/>
      <c r="J272" s="311"/>
      <c r="K272" s="311"/>
      <c r="L272" s="311"/>
      <c r="M272" s="295"/>
    </row>
    <row r="273" spans="3:20" ht="12" thickBot="1">
      <c r="C273" s="312" t="s">
        <v>338</v>
      </c>
      <c r="D273" s="313"/>
      <c r="E273" s="312" t="s">
        <v>363</v>
      </c>
      <c r="F273" s="313"/>
      <c r="G273" s="312" t="s">
        <v>349</v>
      </c>
      <c r="H273" s="314">
        <f>S280</f>
        <v>3</v>
      </c>
      <c r="I273" s="315"/>
      <c r="J273" s="316"/>
      <c r="K273" s="314">
        <f>T280</f>
        <v>0</v>
      </c>
      <c r="L273" s="315"/>
      <c r="M273" s="316"/>
    </row>
    <row r="274" spans="3:20" ht="12" thickBot="1">
      <c r="C274" s="317" t="s">
        <v>226</v>
      </c>
      <c r="D274" s="318" t="s">
        <v>284</v>
      </c>
      <c r="E274" s="317" t="s">
        <v>285</v>
      </c>
      <c r="F274" s="318"/>
      <c r="G274" s="317" t="s">
        <v>285</v>
      </c>
      <c r="H274" s="307" t="s">
        <v>286</v>
      </c>
      <c r="I274" s="305"/>
      <c r="J274" s="307" t="s">
        <v>287</v>
      </c>
      <c r="K274" s="305"/>
      <c r="L274" s="319" t="s">
        <v>288</v>
      </c>
      <c r="M274" s="320"/>
      <c r="O274" s="264" t="s">
        <v>289</v>
      </c>
      <c r="P274" s="265"/>
      <c r="Q274" s="264" t="s">
        <v>290</v>
      </c>
      <c r="R274" s="265"/>
      <c r="S274" s="264" t="s">
        <v>284</v>
      </c>
      <c r="T274" s="265"/>
    </row>
    <row r="275" spans="3:20" ht="12" thickBot="1">
      <c r="C275" s="321" t="s">
        <v>291</v>
      </c>
      <c r="D275" s="322" t="s">
        <v>292</v>
      </c>
      <c r="E275" s="306" t="s">
        <v>199</v>
      </c>
      <c r="F275" s="322"/>
      <c r="G275" s="306" t="s">
        <v>368</v>
      </c>
      <c r="H275" s="323">
        <v>6</v>
      </c>
      <c r="I275" s="322">
        <v>1</v>
      </c>
      <c r="J275" s="323">
        <v>6</v>
      </c>
      <c r="K275" s="322">
        <v>1</v>
      </c>
      <c r="L275" s="323"/>
      <c r="M275" s="322"/>
      <c r="O275" s="172">
        <f t="shared" ref="O275:P277" si="36">H275+J275+L275</f>
        <v>12</v>
      </c>
      <c r="P275" s="172">
        <f t="shared" si="36"/>
        <v>2</v>
      </c>
      <c r="Q275" s="172">
        <f>IF(H275&gt;I275,1,0)+IF(J275&gt;K275,1,0)+IF(L275&gt;M275,1,0)</f>
        <v>2</v>
      </c>
      <c r="R275" s="173">
        <f>IF(H275&lt;I275,1,0)+IF(J275&lt;K275,1,0)+IF(L275&lt;M275,1,0)</f>
        <v>0</v>
      </c>
      <c r="S275" s="173">
        <f>IF(Q275&gt;R275,1,0)</f>
        <v>1</v>
      </c>
      <c r="T275" s="173">
        <f>IF(Q275&lt;R275,1,0)</f>
        <v>0</v>
      </c>
    </row>
    <row r="276" spans="3:20" ht="12" thickBot="1">
      <c r="C276" s="306" t="s">
        <v>365</v>
      </c>
      <c r="D276" s="322" t="s">
        <v>293</v>
      </c>
      <c r="E276" s="306" t="s">
        <v>175</v>
      </c>
      <c r="F276" s="322"/>
      <c r="G276" s="306" t="s">
        <v>196</v>
      </c>
      <c r="H276" s="323">
        <v>6</v>
      </c>
      <c r="I276" s="322">
        <v>0</v>
      </c>
      <c r="J276" s="323">
        <v>6</v>
      </c>
      <c r="K276" s="322">
        <v>1</v>
      </c>
      <c r="L276" s="323"/>
      <c r="M276" s="322"/>
      <c r="O276" s="174">
        <f t="shared" si="36"/>
        <v>12</v>
      </c>
      <c r="P276" s="174">
        <f t="shared" si="36"/>
        <v>1</v>
      </c>
      <c r="Q276" s="174">
        <f>IF(H276&gt;I276,1,0)+IF(J276&gt;K276,1,0)+IF(L276&gt;M276,1,0)</f>
        <v>2</v>
      </c>
      <c r="R276" s="175">
        <f>IF(H276&lt;I276,1,0)+IF(J276&lt;K276,1,0)+IF(L276&lt;M276,1,0)</f>
        <v>0</v>
      </c>
      <c r="S276" s="175">
        <f>IF(Q276&gt;R276,1,0)</f>
        <v>1</v>
      </c>
      <c r="T276" s="175">
        <f>IF(Q276&lt;R276,1,0)</f>
        <v>0</v>
      </c>
    </row>
    <row r="277" spans="3:20" ht="12" customHeight="1" thickBot="1">
      <c r="C277" s="341" t="s">
        <v>365</v>
      </c>
      <c r="D277" s="326" t="s">
        <v>294</v>
      </c>
      <c r="E277" s="306" t="s">
        <v>177</v>
      </c>
      <c r="F277" s="327"/>
      <c r="G277" s="306" t="s">
        <v>368</v>
      </c>
      <c r="H277" s="328">
        <v>6</v>
      </c>
      <c r="I277" s="329">
        <v>0</v>
      </c>
      <c r="J277" s="328">
        <v>6</v>
      </c>
      <c r="K277" s="329">
        <v>0</v>
      </c>
      <c r="L277" s="328"/>
      <c r="M277" s="329"/>
      <c r="O277" s="285">
        <f t="shared" si="36"/>
        <v>12</v>
      </c>
      <c r="P277" s="285">
        <f t="shared" si="36"/>
        <v>0</v>
      </c>
      <c r="Q277" s="285">
        <f>IF(H277&gt;I277,1,0)+IF(J277&gt;K277,1,0)+IF(L277&gt;M277,1,0)</f>
        <v>2</v>
      </c>
      <c r="R277" s="285">
        <f>IF(H277&lt;I277,1,0)+IF(J277&lt;K277,1,0)+IF(L277&lt;M277,1,0)</f>
        <v>0</v>
      </c>
      <c r="S277" s="285">
        <f>IF(Q277&gt;R277,1,0)</f>
        <v>1</v>
      </c>
      <c r="T277" s="285">
        <f>IF(Q277&lt;R277,1,0)</f>
        <v>0</v>
      </c>
    </row>
    <row r="278" spans="3:20" ht="12" thickBot="1">
      <c r="C278" s="341"/>
      <c r="D278" s="326"/>
      <c r="E278" s="330"/>
      <c r="F278" s="331"/>
      <c r="G278" s="330"/>
      <c r="H278" s="332"/>
      <c r="I278" s="333"/>
      <c r="J278" s="332"/>
      <c r="K278" s="333"/>
      <c r="L278" s="332"/>
      <c r="M278" s="333"/>
      <c r="O278" s="286"/>
      <c r="P278" s="286"/>
      <c r="Q278" s="286"/>
      <c r="R278" s="286"/>
      <c r="S278" s="286"/>
      <c r="T278" s="286"/>
    </row>
    <row r="279" spans="3:20" ht="12" thickBot="1">
      <c r="C279" s="342"/>
      <c r="D279" s="335"/>
      <c r="E279" s="306" t="s">
        <v>199</v>
      </c>
      <c r="F279" s="336"/>
      <c r="G279" s="306" t="s">
        <v>196</v>
      </c>
      <c r="H279" s="337"/>
      <c r="I279" s="338"/>
      <c r="J279" s="337"/>
      <c r="K279" s="338"/>
      <c r="L279" s="337"/>
      <c r="M279" s="338"/>
      <c r="O279" s="287"/>
      <c r="P279" s="287"/>
      <c r="Q279" s="287"/>
      <c r="R279" s="287"/>
      <c r="S279" s="287"/>
      <c r="T279" s="287"/>
    </row>
    <row r="280" spans="3:20">
      <c r="C280" s="339"/>
      <c r="D280" s="339"/>
      <c r="E280" s="339"/>
      <c r="F280" s="339"/>
      <c r="G280" s="340"/>
      <c r="H280" s="340"/>
      <c r="I280" s="339"/>
      <c r="J280" s="339"/>
      <c r="K280" s="339"/>
      <c r="L280" s="339"/>
      <c r="M280" s="339"/>
      <c r="O280" s="175">
        <f t="shared" ref="O280:T280" si="37">O275+O276+O277</f>
        <v>36</v>
      </c>
      <c r="P280" s="175">
        <f t="shared" si="37"/>
        <v>3</v>
      </c>
      <c r="Q280" s="174">
        <f t="shared" si="37"/>
        <v>6</v>
      </c>
      <c r="R280" s="175">
        <f t="shared" si="37"/>
        <v>0</v>
      </c>
      <c r="S280" s="175">
        <f t="shared" si="37"/>
        <v>3</v>
      </c>
      <c r="T280" s="175">
        <f t="shared" si="37"/>
        <v>0</v>
      </c>
    </row>
    <row r="281" spans="3:20" ht="12" thickBot="1">
      <c r="C281" s="339"/>
      <c r="D281" s="339"/>
      <c r="E281" s="339"/>
      <c r="F281" s="339"/>
      <c r="G281" s="339"/>
      <c r="H281" s="339"/>
      <c r="I281" s="339"/>
      <c r="J281" s="339"/>
      <c r="K281" s="339"/>
      <c r="L281" s="339"/>
      <c r="M281" s="339"/>
    </row>
    <row r="282" spans="3:20">
      <c r="C282" s="288" t="s">
        <v>278</v>
      </c>
      <c r="D282" s="289"/>
      <c r="E282" s="289"/>
      <c r="F282" s="289"/>
      <c r="G282" s="289"/>
      <c r="H282" s="289"/>
      <c r="I282" s="289"/>
      <c r="J282" s="289"/>
      <c r="K282" s="289"/>
      <c r="L282" s="289"/>
      <c r="M282" s="290"/>
    </row>
    <row r="283" spans="3:20" ht="12" thickBot="1">
      <c r="C283" s="291"/>
      <c r="D283" s="292"/>
      <c r="E283" s="292"/>
      <c r="F283" s="292"/>
      <c r="G283" s="292"/>
      <c r="H283" s="292"/>
      <c r="I283" s="292"/>
      <c r="J283" s="292"/>
      <c r="K283" s="292"/>
      <c r="L283" s="292"/>
      <c r="M283" s="293"/>
      <c r="R283" s="155"/>
      <c r="S283" s="156"/>
      <c r="T283" s="157"/>
    </row>
    <row r="284" spans="3:20" ht="12" thickBot="1">
      <c r="C284" s="294" t="s">
        <v>225</v>
      </c>
      <c r="D284" s="295"/>
      <c r="E284" s="296" t="s">
        <v>279</v>
      </c>
      <c r="F284" s="297"/>
      <c r="G284" s="298" t="s">
        <v>280</v>
      </c>
      <c r="H284" s="299" t="s">
        <v>281</v>
      </c>
      <c r="I284" s="300"/>
      <c r="J284" s="300"/>
      <c r="K284" s="300"/>
      <c r="L284" s="300"/>
      <c r="M284" s="301"/>
    </row>
    <row r="285" spans="3:20" ht="12" thickBot="1">
      <c r="C285" s="302">
        <v>45148</v>
      </c>
      <c r="D285" s="303"/>
      <c r="E285" s="304" t="s">
        <v>329</v>
      </c>
      <c r="F285" s="305"/>
      <c r="G285" s="306" t="s">
        <v>330</v>
      </c>
      <c r="H285" s="304" t="s">
        <v>353</v>
      </c>
      <c r="I285" s="307"/>
      <c r="J285" s="307"/>
      <c r="K285" s="307"/>
      <c r="L285" s="307"/>
      <c r="M285" s="305"/>
    </row>
    <row r="286" spans="3:20" ht="12" thickBot="1">
      <c r="C286" s="304"/>
      <c r="D286" s="307"/>
      <c r="E286" s="307"/>
      <c r="F286" s="307"/>
      <c r="G286" s="307"/>
      <c r="H286" s="307"/>
      <c r="I286" s="307"/>
      <c r="J286" s="307"/>
      <c r="K286" s="307"/>
      <c r="L286" s="307"/>
      <c r="M286" s="305"/>
    </row>
    <row r="287" spans="3:20" ht="12" thickBot="1">
      <c r="C287" s="308" t="s">
        <v>227</v>
      </c>
      <c r="D287" s="309"/>
      <c r="E287" s="310" t="s">
        <v>282</v>
      </c>
      <c r="F287" s="309" t="s">
        <v>283</v>
      </c>
      <c r="G287" s="310" t="s">
        <v>282</v>
      </c>
      <c r="H287" s="311" t="s">
        <v>228</v>
      </c>
      <c r="I287" s="311"/>
      <c r="J287" s="311"/>
      <c r="K287" s="311"/>
      <c r="L287" s="311"/>
      <c r="M287" s="295"/>
    </row>
    <row r="288" spans="3:20" ht="12" thickBot="1">
      <c r="C288" s="312" t="s">
        <v>343</v>
      </c>
      <c r="D288" s="313"/>
      <c r="E288" s="312" t="s">
        <v>369</v>
      </c>
      <c r="F288" s="313"/>
      <c r="G288" s="312" t="s">
        <v>370</v>
      </c>
      <c r="H288" s="314">
        <f>S295</f>
        <v>0</v>
      </c>
      <c r="I288" s="315"/>
      <c r="J288" s="316"/>
      <c r="K288" s="314">
        <f>T295</f>
        <v>0</v>
      </c>
      <c r="L288" s="315"/>
      <c r="M288" s="316"/>
      <c r="O288" s="264" t="s">
        <v>289</v>
      </c>
      <c r="P288" s="265"/>
      <c r="Q288" s="264" t="s">
        <v>290</v>
      </c>
      <c r="R288" s="265"/>
      <c r="S288" s="264" t="s">
        <v>284</v>
      </c>
      <c r="T288" s="265"/>
    </row>
    <row r="289" spans="3:20" ht="12" thickBot="1">
      <c r="C289" s="317" t="s">
        <v>226</v>
      </c>
      <c r="D289" s="318" t="s">
        <v>284</v>
      </c>
      <c r="E289" s="317" t="s">
        <v>285</v>
      </c>
      <c r="F289" s="318"/>
      <c r="G289" s="317" t="s">
        <v>285</v>
      </c>
      <c r="H289" s="307" t="s">
        <v>286</v>
      </c>
      <c r="I289" s="305"/>
      <c r="J289" s="307" t="s">
        <v>287</v>
      </c>
      <c r="K289" s="305"/>
      <c r="L289" s="319" t="s">
        <v>288</v>
      </c>
      <c r="M289" s="320"/>
      <c r="O289" s="172">
        <f>H290+J290+L290</f>
        <v>12</v>
      </c>
      <c r="P289" s="172">
        <f t="shared" ref="O289:P291" si="38">I289+K289+M289</f>
        <v>0</v>
      </c>
      <c r="Q289" s="172">
        <f>IF(H289&gt;I289,1,0)+IF(J289&gt;K289,1,0)+IF(L289&gt;M289,1,0)</f>
        <v>3</v>
      </c>
      <c r="R289" s="173">
        <f>IF(H289&lt;I289,1,0)+IF(J289&lt;K289,1,0)+IF(L289&lt;M289,1,0)</f>
        <v>0</v>
      </c>
      <c r="S289" s="173">
        <f>IF(Q289&gt;R289,1,0)</f>
        <v>1</v>
      </c>
      <c r="T289" s="173">
        <f>IF(Q289&lt;R289,1,0)</f>
        <v>0</v>
      </c>
    </row>
    <row r="290" spans="3:20" ht="12" thickBot="1">
      <c r="C290" s="321" t="s">
        <v>291</v>
      </c>
      <c r="D290" s="322" t="s">
        <v>292</v>
      </c>
      <c r="E290" s="306" t="s">
        <v>93</v>
      </c>
      <c r="F290" s="322"/>
      <c r="G290" s="306" t="s">
        <v>151</v>
      </c>
      <c r="H290" s="323">
        <v>6</v>
      </c>
      <c r="I290" s="322">
        <v>3</v>
      </c>
      <c r="J290" s="323">
        <v>6</v>
      </c>
      <c r="K290" s="322">
        <v>3</v>
      </c>
      <c r="L290" s="323"/>
      <c r="M290" s="322"/>
      <c r="O290" s="174">
        <f t="shared" si="38"/>
        <v>12</v>
      </c>
      <c r="P290" s="174">
        <f t="shared" si="38"/>
        <v>6</v>
      </c>
      <c r="Q290" s="174">
        <f>IF(H290&gt;I290,1,0)+IF(J290&gt;K290,1,0)+IF(L290&gt;M290,1,0)</f>
        <v>2</v>
      </c>
      <c r="R290" s="175">
        <f>IF(H290&lt;I290,1,0)+IF(J290&lt;K290,1,0)+IF(L290&lt;M290,1,0)</f>
        <v>0</v>
      </c>
      <c r="S290" s="175">
        <f>IF(Q290&gt;R290,1,0)</f>
        <v>1</v>
      </c>
      <c r="T290" s="175">
        <f>IF(Q290&lt;R290,1,0)</f>
        <v>0</v>
      </c>
    </row>
    <row r="291" spans="3:20" ht="12" customHeight="1" thickBot="1">
      <c r="C291" s="306" t="s">
        <v>365</v>
      </c>
      <c r="D291" s="322" t="s">
        <v>293</v>
      </c>
      <c r="E291" s="306" t="s">
        <v>341</v>
      </c>
      <c r="F291" s="322"/>
      <c r="G291" s="306" t="s">
        <v>150</v>
      </c>
      <c r="H291" s="323">
        <v>6</v>
      </c>
      <c r="I291" s="322">
        <v>1</v>
      </c>
      <c r="J291" s="323">
        <v>6</v>
      </c>
      <c r="K291" s="322">
        <v>3</v>
      </c>
      <c r="L291" s="323"/>
      <c r="M291" s="322"/>
      <c r="O291" s="285">
        <f t="shared" si="38"/>
        <v>12</v>
      </c>
      <c r="P291" s="285">
        <f t="shared" si="38"/>
        <v>4</v>
      </c>
      <c r="Q291" s="285">
        <f>IF(H291&gt;I291,1,0)+IF(J291&gt;K291,1,0)+IF(L291&gt;M291,1,0)</f>
        <v>2</v>
      </c>
      <c r="R291" s="285">
        <f>IF(H291&lt;I291,1,0)+IF(J291&lt;K291,1,0)+IF(L291&lt;M291,1,0)</f>
        <v>0</v>
      </c>
      <c r="S291" s="285">
        <f>IF(Q291&gt;R291,1,0)</f>
        <v>1</v>
      </c>
      <c r="T291" s="285">
        <f>IF(Q291&lt;R291,1,0)</f>
        <v>0</v>
      </c>
    </row>
    <row r="292" spans="3:20" ht="12" thickBot="1">
      <c r="C292" s="341" t="s">
        <v>365</v>
      </c>
      <c r="D292" s="326" t="s">
        <v>294</v>
      </c>
      <c r="E292" s="306" t="s">
        <v>93</v>
      </c>
      <c r="F292" s="327"/>
      <c r="G292" s="306" t="s">
        <v>151</v>
      </c>
      <c r="H292" s="328">
        <v>6</v>
      </c>
      <c r="I292" s="329">
        <v>0</v>
      </c>
      <c r="J292" s="328">
        <v>6</v>
      </c>
      <c r="K292" s="329">
        <v>0</v>
      </c>
      <c r="L292" s="328"/>
      <c r="M292" s="329"/>
      <c r="O292" s="286"/>
      <c r="P292" s="286"/>
      <c r="Q292" s="286"/>
      <c r="R292" s="286"/>
      <c r="S292" s="286"/>
      <c r="T292" s="286"/>
    </row>
    <row r="293" spans="3:20" ht="12" thickBot="1">
      <c r="C293" s="341"/>
      <c r="D293" s="326"/>
      <c r="E293" s="330"/>
      <c r="F293" s="331"/>
      <c r="G293" s="330"/>
      <c r="H293" s="332"/>
      <c r="I293" s="333"/>
      <c r="J293" s="332"/>
      <c r="K293" s="333"/>
      <c r="L293" s="332"/>
      <c r="M293" s="333"/>
      <c r="O293" s="287"/>
      <c r="P293" s="287"/>
      <c r="Q293" s="287"/>
      <c r="R293" s="287"/>
      <c r="S293" s="287"/>
      <c r="T293" s="287"/>
    </row>
    <row r="294" spans="3:20" ht="12" thickBot="1">
      <c r="C294" s="342"/>
      <c r="D294" s="335"/>
      <c r="E294" s="306" t="s">
        <v>341</v>
      </c>
      <c r="F294" s="336"/>
      <c r="G294" s="306" t="s">
        <v>150</v>
      </c>
      <c r="H294" s="337"/>
      <c r="I294" s="338"/>
      <c r="J294" s="337"/>
      <c r="K294" s="338"/>
      <c r="L294" s="337"/>
      <c r="M294" s="338"/>
      <c r="O294" s="175">
        <f t="shared" ref="O294:T294" si="39">O289+O290+O291</f>
        <v>36</v>
      </c>
      <c r="P294" s="175">
        <f t="shared" si="39"/>
        <v>10</v>
      </c>
      <c r="Q294" s="174">
        <f t="shared" si="39"/>
        <v>7</v>
      </c>
      <c r="R294" s="175">
        <f t="shared" si="39"/>
        <v>0</v>
      </c>
      <c r="S294" s="175">
        <f t="shared" si="39"/>
        <v>3</v>
      </c>
      <c r="T294" s="175">
        <f t="shared" si="39"/>
        <v>0</v>
      </c>
    </row>
    <row r="295" spans="3:20" ht="12" thickBot="1">
      <c r="C295" s="339"/>
      <c r="D295" s="339"/>
      <c r="E295" s="339"/>
      <c r="F295" s="339"/>
      <c r="G295" s="340"/>
      <c r="H295" s="340"/>
      <c r="I295" s="339"/>
      <c r="J295" s="339"/>
      <c r="K295" s="339"/>
      <c r="L295" s="339"/>
      <c r="M295" s="339"/>
    </row>
    <row r="296" spans="3:20">
      <c r="C296" s="288" t="s">
        <v>278</v>
      </c>
      <c r="D296" s="289"/>
      <c r="E296" s="289"/>
      <c r="F296" s="289"/>
      <c r="G296" s="289"/>
      <c r="H296" s="289"/>
      <c r="I296" s="289"/>
      <c r="J296" s="289"/>
      <c r="K296" s="289"/>
      <c r="L296" s="289"/>
      <c r="M296" s="290"/>
    </row>
    <row r="297" spans="3:20" ht="12" thickBot="1">
      <c r="C297" s="291"/>
      <c r="D297" s="292"/>
      <c r="E297" s="292"/>
      <c r="F297" s="292"/>
      <c r="G297" s="292"/>
      <c r="H297" s="292"/>
      <c r="I297" s="292"/>
      <c r="J297" s="292"/>
      <c r="K297" s="292"/>
      <c r="L297" s="292"/>
      <c r="M297" s="293"/>
      <c r="R297" s="155"/>
      <c r="S297" s="156"/>
      <c r="T297" s="157"/>
    </row>
    <row r="298" spans="3:20" ht="12" thickBot="1">
      <c r="C298" s="294" t="s">
        <v>225</v>
      </c>
      <c r="D298" s="295"/>
      <c r="E298" s="296" t="s">
        <v>279</v>
      </c>
      <c r="F298" s="297"/>
      <c r="G298" s="298" t="s">
        <v>280</v>
      </c>
      <c r="H298" s="299" t="s">
        <v>281</v>
      </c>
      <c r="I298" s="300"/>
      <c r="J298" s="300"/>
      <c r="K298" s="300"/>
      <c r="L298" s="300"/>
      <c r="M298" s="301"/>
    </row>
    <row r="299" spans="3:20" ht="12" thickBot="1">
      <c r="C299" s="302">
        <v>45148</v>
      </c>
      <c r="D299" s="303"/>
      <c r="E299" s="304" t="s">
        <v>329</v>
      </c>
      <c r="F299" s="305"/>
      <c r="G299" s="306" t="s">
        <v>330</v>
      </c>
      <c r="H299" s="304" t="s">
        <v>358</v>
      </c>
      <c r="I299" s="307"/>
      <c r="J299" s="307"/>
      <c r="K299" s="307"/>
      <c r="L299" s="307"/>
      <c r="M299" s="305"/>
    </row>
    <row r="300" spans="3:20" ht="12" thickBot="1">
      <c r="C300" s="304"/>
      <c r="D300" s="307"/>
      <c r="E300" s="307"/>
      <c r="F300" s="307"/>
      <c r="G300" s="307"/>
      <c r="H300" s="307"/>
      <c r="I300" s="307"/>
      <c r="J300" s="307"/>
      <c r="K300" s="307"/>
      <c r="L300" s="307"/>
      <c r="M300" s="305"/>
    </row>
    <row r="301" spans="3:20" ht="12" thickBot="1">
      <c r="C301" s="308" t="s">
        <v>227</v>
      </c>
      <c r="D301" s="309"/>
      <c r="E301" s="310" t="s">
        <v>282</v>
      </c>
      <c r="F301" s="309" t="s">
        <v>283</v>
      </c>
      <c r="G301" s="310" t="s">
        <v>282</v>
      </c>
      <c r="H301" s="311" t="s">
        <v>228</v>
      </c>
      <c r="I301" s="311"/>
      <c r="J301" s="311"/>
      <c r="K301" s="311"/>
      <c r="L301" s="311"/>
      <c r="M301" s="295"/>
    </row>
    <row r="302" spans="3:20" ht="12" thickBot="1">
      <c r="C302" s="312" t="s">
        <v>347</v>
      </c>
      <c r="D302" s="313"/>
      <c r="E302" s="312" t="s">
        <v>371</v>
      </c>
      <c r="F302" s="313"/>
      <c r="G302" s="312" t="s">
        <v>372</v>
      </c>
      <c r="H302" s="314">
        <f>S309</f>
        <v>0</v>
      </c>
      <c r="I302" s="315"/>
      <c r="J302" s="316"/>
      <c r="K302" s="314">
        <f>T309</f>
        <v>0</v>
      </c>
      <c r="L302" s="315"/>
      <c r="M302" s="316"/>
      <c r="O302" s="264" t="s">
        <v>289</v>
      </c>
      <c r="P302" s="265"/>
      <c r="Q302" s="264" t="s">
        <v>290</v>
      </c>
      <c r="R302" s="265"/>
      <c r="S302" s="264" t="s">
        <v>284</v>
      </c>
      <c r="T302" s="265"/>
    </row>
    <row r="303" spans="3:20" ht="12" thickBot="1">
      <c r="C303" s="317" t="s">
        <v>226</v>
      </c>
      <c r="D303" s="318" t="s">
        <v>284</v>
      </c>
      <c r="E303" s="317" t="s">
        <v>285</v>
      </c>
      <c r="F303" s="318"/>
      <c r="G303" s="317" t="s">
        <v>285</v>
      </c>
      <c r="H303" s="307" t="s">
        <v>286</v>
      </c>
      <c r="I303" s="305"/>
      <c r="J303" s="307" t="s">
        <v>287</v>
      </c>
      <c r="K303" s="305"/>
      <c r="L303" s="319" t="s">
        <v>288</v>
      </c>
      <c r="M303" s="320"/>
      <c r="O303" s="172">
        <f>H304+J304+L304</f>
        <v>13</v>
      </c>
      <c r="P303" s="172">
        <f>I304+K304+M304</f>
        <v>7</v>
      </c>
      <c r="Q303" s="172">
        <f>IF(H304&gt;I304,1,0)+IF(J304&gt;K304,1,0)+IF(L304&gt;M304,1,0)</f>
        <v>2</v>
      </c>
      <c r="R303" s="173">
        <f>IF(H304&lt;I304,1,0)+IF(J304&lt;K304,1,0)+IF(L304&lt;M304,1,0)</f>
        <v>0</v>
      </c>
      <c r="S303" s="173">
        <f>IF(Q304&gt;R304,1,0)</f>
        <v>0</v>
      </c>
      <c r="T303" s="173">
        <f>IF(Q303&lt;R303,1,0)</f>
        <v>0</v>
      </c>
    </row>
    <row r="304" spans="3:20" ht="12" thickBot="1">
      <c r="C304" s="321" t="s">
        <v>291</v>
      </c>
      <c r="D304" s="322" t="s">
        <v>292</v>
      </c>
      <c r="E304" s="306" t="s">
        <v>357</v>
      </c>
      <c r="F304" s="322"/>
      <c r="G304" s="306" t="s">
        <v>148</v>
      </c>
      <c r="H304" s="323">
        <v>7</v>
      </c>
      <c r="I304" s="322">
        <v>6</v>
      </c>
      <c r="J304" s="323">
        <v>6</v>
      </c>
      <c r="K304" s="322">
        <v>1</v>
      </c>
      <c r="L304" s="323"/>
      <c r="M304" s="322"/>
      <c r="O304" s="182">
        <f>H305+J305+L305</f>
        <v>9</v>
      </c>
      <c r="P304" s="182">
        <f>I305+K305+M305</f>
        <v>10</v>
      </c>
      <c r="Q304" s="182">
        <f>IF(H305&gt;I305,1,0)+IF(J305&gt;K305,1,0)+IF(L305&gt;M305,1,0)</f>
        <v>1</v>
      </c>
      <c r="R304" s="173">
        <f>IF(H305&lt;I305,1,0)+IF(J305&lt;K305,1,0)+IF(L305&lt;M305,1,0)</f>
        <v>2</v>
      </c>
      <c r="S304" s="173">
        <f>IF(Q305&gt;R305,1,0)</f>
        <v>1</v>
      </c>
      <c r="T304" s="173">
        <f>IF(Q304&lt;R304,1,0)</f>
        <v>1</v>
      </c>
    </row>
    <row r="305" spans="3:20" ht="12" customHeight="1" thickBot="1">
      <c r="C305" s="306" t="s">
        <v>365</v>
      </c>
      <c r="D305" s="322" t="s">
        <v>293</v>
      </c>
      <c r="E305" s="306" t="s">
        <v>43</v>
      </c>
      <c r="F305" s="322"/>
      <c r="G305" s="306" t="s">
        <v>147</v>
      </c>
      <c r="H305" s="323">
        <v>6</v>
      </c>
      <c r="I305" s="322">
        <v>3</v>
      </c>
      <c r="J305" s="323">
        <v>3</v>
      </c>
      <c r="K305" s="322">
        <v>6</v>
      </c>
      <c r="L305" s="323">
        <v>0</v>
      </c>
      <c r="M305" s="322">
        <v>1</v>
      </c>
      <c r="O305" s="285">
        <f>H306+J306+L306</f>
        <v>12</v>
      </c>
      <c r="P305" s="285">
        <f>I306+K306+M306</f>
        <v>4</v>
      </c>
      <c r="Q305" s="285">
        <f>IF(H306&gt;I306,1,0)+IF(J306&gt;K306,1,0)+IF(L306&gt;M306,1,0)</f>
        <v>2</v>
      </c>
      <c r="R305" s="285">
        <f>IF(H306&lt;I306,1,0)+IF(J306&lt;K306,1,0)+IF(L306&lt;M306,1,0)</f>
        <v>0</v>
      </c>
      <c r="S305" s="285">
        <f>IF(Q305&gt;R305,1,0)</f>
        <v>1</v>
      </c>
      <c r="T305" s="285">
        <f>IF(Q305&lt;R305,1,0)</f>
        <v>0</v>
      </c>
    </row>
    <row r="306" spans="3:20" ht="12" thickBot="1">
      <c r="C306" s="341" t="s">
        <v>365</v>
      </c>
      <c r="D306" s="326" t="s">
        <v>294</v>
      </c>
      <c r="E306" s="306" t="s">
        <v>357</v>
      </c>
      <c r="F306" s="327"/>
      <c r="G306" s="306" t="s">
        <v>145</v>
      </c>
      <c r="H306" s="328">
        <v>6</v>
      </c>
      <c r="I306" s="329">
        <v>1</v>
      </c>
      <c r="J306" s="328">
        <v>6</v>
      </c>
      <c r="K306" s="329">
        <v>3</v>
      </c>
      <c r="L306" s="328"/>
      <c r="M306" s="329"/>
      <c r="O306" s="286"/>
      <c r="P306" s="286"/>
      <c r="Q306" s="286"/>
      <c r="R306" s="286"/>
      <c r="S306" s="286"/>
      <c r="T306" s="286"/>
    </row>
    <row r="307" spans="3:20" ht="12" thickBot="1">
      <c r="C307" s="341"/>
      <c r="D307" s="326"/>
      <c r="E307" s="330"/>
      <c r="F307" s="331"/>
      <c r="G307" s="330"/>
      <c r="H307" s="332"/>
      <c r="I307" s="333"/>
      <c r="J307" s="332"/>
      <c r="K307" s="333"/>
      <c r="L307" s="332"/>
      <c r="M307" s="333"/>
      <c r="O307" s="287"/>
      <c r="P307" s="287"/>
      <c r="Q307" s="287"/>
      <c r="R307" s="287"/>
      <c r="S307" s="287"/>
      <c r="T307" s="287"/>
    </row>
    <row r="308" spans="3:20" ht="12" thickBot="1">
      <c r="C308" s="342"/>
      <c r="D308" s="335"/>
      <c r="E308" s="306" t="s">
        <v>42</v>
      </c>
      <c r="F308" s="336"/>
      <c r="G308" s="306" t="s">
        <v>148</v>
      </c>
      <c r="H308" s="337"/>
      <c r="I308" s="338"/>
      <c r="J308" s="337"/>
      <c r="K308" s="338"/>
      <c r="L308" s="337"/>
      <c r="M308" s="338"/>
      <c r="O308" s="175">
        <f>O303+O304+O305</f>
        <v>34</v>
      </c>
      <c r="P308" s="175">
        <f t="shared" ref="P308:T308" si="40">P303+P304+P305</f>
        <v>21</v>
      </c>
      <c r="Q308" s="175">
        <f t="shared" si="40"/>
        <v>5</v>
      </c>
      <c r="R308" s="175">
        <f t="shared" si="40"/>
        <v>2</v>
      </c>
      <c r="S308" s="175">
        <f t="shared" si="40"/>
        <v>2</v>
      </c>
      <c r="T308" s="175">
        <f t="shared" si="40"/>
        <v>1</v>
      </c>
    </row>
    <row r="309" spans="3:20">
      <c r="C309" s="288" t="s">
        <v>278</v>
      </c>
      <c r="D309" s="289"/>
      <c r="E309" s="289"/>
      <c r="F309" s="289"/>
      <c r="G309" s="289"/>
      <c r="H309" s="289"/>
      <c r="I309" s="289"/>
      <c r="J309" s="289"/>
      <c r="K309" s="289"/>
      <c r="L309" s="289"/>
      <c r="M309" s="290"/>
    </row>
    <row r="310" spans="3:20" ht="12" thickBot="1">
      <c r="C310" s="291"/>
      <c r="D310" s="292"/>
      <c r="E310" s="292"/>
      <c r="F310" s="292"/>
      <c r="G310" s="292"/>
      <c r="H310" s="292"/>
      <c r="I310" s="292"/>
      <c r="J310" s="292"/>
      <c r="K310" s="292"/>
      <c r="L310" s="292"/>
      <c r="M310" s="293"/>
    </row>
    <row r="311" spans="3:20" ht="12" thickBot="1">
      <c r="C311" s="294" t="s">
        <v>225</v>
      </c>
      <c r="D311" s="295"/>
      <c r="E311" s="296" t="s">
        <v>279</v>
      </c>
      <c r="F311" s="297"/>
      <c r="G311" s="298" t="s">
        <v>280</v>
      </c>
      <c r="H311" s="299" t="s">
        <v>281</v>
      </c>
      <c r="I311" s="300"/>
      <c r="J311" s="300"/>
      <c r="K311" s="300"/>
      <c r="L311" s="300"/>
      <c r="M311" s="301"/>
      <c r="R311" s="155"/>
      <c r="S311" s="156"/>
      <c r="T311" s="157"/>
    </row>
    <row r="312" spans="3:20" ht="12" thickBot="1">
      <c r="C312" s="302">
        <v>45149</v>
      </c>
      <c r="D312" s="303"/>
      <c r="E312" s="304" t="s">
        <v>329</v>
      </c>
      <c r="F312" s="305"/>
      <c r="G312" s="306" t="s">
        <v>330</v>
      </c>
      <c r="H312" s="304" t="s">
        <v>358</v>
      </c>
      <c r="I312" s="307"/>
      <c r="J312" s="307"/>
      <c r="K312" s="307"/>
      <c r="L312" s="307"/>
      <c r="M312" s="305"/>
    </row>
    <row r="313" spans="3:20" ht="12" thickBot="1">
      <c r="C313" s="304"/>
      <c r="D313" s="307"/>
      <c r="E313" s="307"/>
      <c r="F313" s="307"/>
      <c r="G313" s="307"/>
      <c r="H313" s="307"/>
      <c r="I313" s="307"/>
      <c r="J313" s="307"/>
      <c r="K313" s="307"/>
      <c r="L313" s="307"/>
      <c r="M313" s="305"/>
    </row>
    <row r="314" spans="3:20" ht="12" thickBot="1">
      <c r="C314" s="308" t="s">
        <v>227</v>
      </c>
      <c r="D314" s="309"/>
      <c r="E314" s="310" t="s">
        <v>282</v>
      </c>
      <c r="F314" s="309" t="s">
        <v>283</v>
      </c>
      <c r="G314" s="310" t="s">
        <v>282</v>
      </c>
      <c r="H314" s="311" t="s">
        <v>228</v>
      </c>
      <c r="I314" s="311"/>
      <c r="J314" s="311"/>
      <c r="K314" s="311"/>
      <c r="L314" s="311"/>
      <c r="M314" s="295"/>
    </row>
    <row r="315" spans="3:20" ht="12" thickBot="1">
      <c r="C315" s="312" t="s">
        <v>332</v>
      </c>
      <c r="D315" s="313"/>
      <c r="E315" s="312" t="s">
        <v>354</v>
      </c>
      <c r="F315" s="313"/>
      <c r="G315" s="312" t="s">
        <v>373</v>
      </c>
      <c r="H315" s="314">
        <f>S322</f>
        <v>3</v>
      </c>
      <c r="I315" s="315"/>
      <c r="J315" s="316"/>
      <c r="K315" s="314">
        <f>T322</f>
        <v>0</v>
      </c>
      <c r="L315" s="315"/>
      <c r="M315" s="316"/>
    </row>
    <row r="316" spans="3:20" ht="12" thickBot="1">
      <c r="C316" s="317" t="s">
        <v>226</v>
      </c>
      <c r="D316" s="318" t="s">
        <v>284</v>
      </c>
      <c r="E316" s="317" t="s">
        <v>285</v>
      </c>
      <c r="F316" s="318"/>
      <c r="G316" s="317" t="s">
        <v>285</v>
      </c>
      <c r="H316" s="307" t="s">
        <v>286</v>
      </c>
      <c r="I316" s="305"/>
      <c r="J316" s="307" t="s">
        <v>287</v>
      </c>
      <c r="K316" s="305"/>
      <c r="L316" s="319" t="s">
        <v>288</v>
      </c>
      <c r="M316" s="320"/>
      <c r="O316" s="264" t="s">
        <v>289</v>
      </c>
      <c r="P316" s="265"/>
      <c r="Q316" s="264" t="s">
        <v>290</v>
      </c>
      <c r="R316" s="265"/>
      <c r="S316" s="264" t="s">
        <v>284</v>
      </c>
      <c r="T316" s="265"/>
    </row>
    <row r="317" spans="3:20" ht="12" thickBot="1">
      <c r="C317" s="321" t="s">
        <v>291</v>
      </c>
      <c r="D317" s="322" t="s">
        <v>292</v>
      </c>
      <c r="E317" s="306" t="s">
        <v>93</v>
      </c>
      <c r="F317" s="322"/>
      <c r="G317" s="306" t="s">
        <v>56</v>
      </c>
      <c r="H317" s="323">
        <v>4</v>
      </c>
      <c r="I317" s="322">
        <v>6</v>
      </c>
      <c r="J317" s="323">
        <v>6</v>
      </c>
      <c r="K317" s="322">
        <v>1</v>
      </c>
      <c r="L317" s="323">
        <v>10</v>
      </c>
      <c r="M317" s="322">
        <v>1</v>
      </c>
      <c r="O317" s="172">
        <f t="shared" ref="O317:P319" si="41">H317+J317+L317</f>
        <v>20</v>
      </c>
      <c r="P317" s="172">
        <f t="shared" si="41"/>
        <v>8</v>
      </c>
      <c r="Q317" s="172">
        <f>IF(H317&gt;I317,1,0)+IF(J317&gt;K317,1,0)+IF(L317&gt;M317,1,0)</f>
        <v>2</v>
      </c>
      <c r="R317" s="173">
        <f>IF(H317&lt;I317,1,0)+IF(J317&lt;K317,1,0)+IF(L317&lt;M317,1,0)</f>
        <v>1</v>
      </c>
      <c r="S317" s="173">
        <f>IF(Q317&gt;R317,1,0)</f>
        <v>1</v>
      </c>
      <c r="T317" s="173">
        <f>IF(Q317&lt;R317,1,0)</f>
        <v>0</v>
      </c>
    </row>
    <row r="318" spans="3:20" ht="12" thickBot="1">
      <c r="C318" s="306" t="s">
        <v>365</v>
      </c>
      <c r="D318" s="322" t="s">
        <v>293</v>
      </c>
      <c r="E318" s="306" t="s">
        <v>341</v>
      </c>
      <c r="F318" s="322"/>
      <c r="G318" s="306" t="s">
        <v>54</v>
      </c>
      <c r="H318" s="323">
        <v>6</v>
      </c>
      <c r="I318" s="322">
        <v>2</v>
      </c>
      <c r="J318" s="323">
        <v>6</v>
      </c>
      <c r="K318" s="322">
        <v>1</v>
      </c>
      <c r="L318" s="323"/>
      <c r="M318" s="322"/>
      <c r="O318" s="174">
        <f t="shared" si="41"/>
        <v>12</v>
      </c>
      <c r="P318" s="174">
        <f t="shared" si="41"/>
        <v>3</v>
      </c>
      <c r="Q318" s="174">
        <f>IF(H318&gt;I318,1,0)+IF(J318&gt;K318,1,0)+IF(L318&gt;M318,1,0)</f>
        <v>2</v>
      </c>
      <c r="R318" s="175">
        <f>IF(H318&lt;I318,1,0)+IF(J318&lt;K318,1,0)+IF(L318&lt;M318,1,0)</f>
        <v>0</v>
      </c>
      <c r="S318" s="175">
        <f>IF(Q318&gt;R318,1,0)</f>
        <v>1</v>
      </c>
      <c r="T318" s="175">
        <f>IF(Q318&lt;R318,1,0)</f>
        <v>0</v>
      </c>
    </row>
    <row r="319" spans="3:20" ht="12" customHeight="1" thickBot="1">
      <c r="C319" s="341" t="s">
        <v>365</v>
      </c>
      <c r="D319" s="326" t="s">
        <v>294</v>
      </c>
      <c r="E319" s="306" t="s">
        <v>93</v>
      </c>
      <c r="F319" s="327"/>
      <c r="G319" s="306" t="s">
        <v>54</v>
      </c>
      <c r="H319" s="328">
        <v>6</v>
      </c>
      <c r="I319" s="329">
        <v>2</v>
      </c>
      <c r="J319" s="328">
        <v>6</v>
      </c>
      <c r="K319" s="329">
        <v>1</v>
      </c>
      <c r="L319" s="328"/>
      <c r="M319" s="329"/>
      <c r="O319" s="285">
        <f t="shared" si="41"/>
        <v>12</v>
      </c>
      <c r="P319" s="285">
        <f t="shared" si="41"/>
        <v>3</v>
      </c>
      <c r="Q319" s="285">
        <f>IF(H319&gt;I319,1,0)+IF(J319&gt;K319,1,0)+IF(L319&gt;M319,1,0)</f>
        <v>2</v>
      </c>
      <c r="R319" s="285">
        <f>IF(H319&lt;I319,1,0)+IF(J319&lt;K319,1,0)+IF(L319&lt;M319,1,0)</f>
        <v>0</v>
      </c>
      <c r="S319" s="285">
        <f>IF(Q319&gt;R319,1,0)</f>
        <v>1</v>
      </c>
      <c r="T319" s="285">
        <f>IF(Q319&lt;R319,1,0)</f>
        <v>0</v>
      </c>
    </row>
    <row r="320" spans="3:20" ht="12" thickBot="1">
      <c r="C320" s="341"/>
      <c r="D320" s="326"/>
      <c r="E320" s="330"/>
      <c r="F320" s="331"/>
      <c r="G320" s="330"/>
      <c r="H320" s="332"/>
      <c r="I320" s="333"/>
      <c r="J320" s="332"/>
      <c r="K320" s="333"/>
      <c r="L320" s="332"/>
      <c r="M320" s="333"/>
      <c r="O320" s="286"/>
      <c r="P320" s="286"/>
      <c r="Q320" s="286"/>
      <c r="R320" s="286"/>
      <c r="S320" s="286"/>
      <c r="T320" s="286"/>
    </row>
    <row r="321" spans="3:20" ht="12" thickBot="1">
      <c r="C321" s="342"/>
      <c r="D321" s="335"/>
      <c r="E321" s="306" t="s">
        <v>341</v>
      </c>
      <c r="F321" s="336"/>
      <c r="G321" s="306" t="s">
        <v>57</v>
      </c>
      <c r="H321" s="337"/>
      <c r="I321" s="338"/>
      <c r="J321" s="337"/>
      <c r="K321" s="338"/>
      <c r="L321" s="337"/>
      <c r="M321" s="338"/>
      <c r="O321" s="287"/>
      <c r="P321" s="287"/>
      <c r="Q321" s="287"/>
      <c r="R321" s="287"/>
      <c r="S321" s="287"/>
      <c r="T321" s="287"/>
    </row>
    <row r="322" spans="3:20" ht="12" thickBot="1">
      <c r="G322" s="180"/>
      <c r="H322" s="180"/>
      <c r="O322" s="175">
        <f t="shared" ref="O322:T322" si="42">O317+O318+O319</f>
        <v>44</v>
      </c>
      <c r="P322" s="175">
        <f t="shared" si="42"/>
        <v>14</v>
      </c>
      <c r="Q322" s="174">
        <f t="shared" si="42"/>
        <v>6</v>
      </c>
      <c r="R322" s="175">
        <f t="shared" si="42"/>
        <v>1</v>
      </c>
      <c r="S322" s="175">
        <f t="shared" si="42"/>
        <v>3</v>
      </c>
      <c r="T322" s="175">
        <f t="shared" si="42"/>
        <v>0</v>
      </c>
    </row>
    <row r="323" spans="3:20">
      <c r="C323" s="288" t="s">
        <v>278</v>
      </c>
      <c r="D323" s="289"/>
      <c r="E323" s="289"/>
      <c r="F323" s="289"/>
      <c r="G323" s="289"/>
      <c r="H323" s="289"/>
      <c r="I323" s="289"/>
      <c r="J323" s="289"/>
      <c r="K323" s="289"/>
      <c r="L323" s="289"/>
      <c r="M323" s="290"/>
    </row>
    <row r="324" spans="3:20" ht="12" thickBot="1">
      <c r="C324" s="291"/>
      <c r="D324" s="292"/>
      <c r="E324" s="292"/>
      <c r="F324" s="292"/>
      <c r="G324" s="292"/>
      <c r="H324" s="292"/>
      <c r="I324" s="292"/>
      <c r="J324" s="292"/>
      <c r="K324" s="292"/>
      <c r="L324" s="292"/>
      <c r="M324" s="293"/>
    </row>
    <row r="325" spans="3:20" ht="12" thickBot="1">
      <c r="C325" s="294" t="s">
        <v>225</v>
      </c>
      <c r="D325" s="295"/>
      <c r="E325" s="296" t="s">
        <v>279</v>
      </c>
      <c r="F325" s="297"/>
      <c r="G325" s="298" t="s">
        <v>280</v>
      </c>
      <c r="H325" s="299" t="s">
        <v>281</v>
      </c>
      <c r="I325" s="300"/>
      <c r="J325" s="300"/>
      <c r="K325" s="300"/>
      <c r="L325" s="300"/>
      <c r="M325" s="301"/>
      <c r="R325" s="155"/>
      <c r="S325" s="156"/>
      <c r="T325" s="157"/>
    </row>
    <row r="326" spans="3:20" ht="12" thickBot="1">
      <c r="C326" s="302">
        <v>45150</v>
      </c>
      <c r="D326" s="303"/>
      <c r="E326" s="304" t="s">
        <v>329</v>
      </c>
      <c r="F326" s="305"/>
      <c r="G326" s="306" t="s">
        <v>330</v>
      </c>
      <c r="H326" s="304" t="s">
        <v>353</v>
      </c>
      <c r="I326" s="307"/>
      <c r="J326" s="307"/>
      <c r="K326" s="307"/>
      <c r="L326" s="307"/>
      <c r="M326" s="305"/>
    </row>
    <row r="327" spans="3:20" ht="12" thickBot="1">
      <c r="C327" s="304"/>
      <c r="D327" s="307"/>
      <c r="E327" s="307"/>
      <c r="F327" s="307"/>
      <c r="G327" s="307"/>
      <c r="H327" s="307"/>
      <c r="I327" s="307"/>
      <c r="J327" s="307"/>
      <c r="K327" s="307"/>
      <c r="L327" s="307"/>
      <c r="M327" s="305"/>
    </row>
    <row r="328" spans="3:20" ht="12" thickBot="1">
      <c r="C328" s="308" t="s">
        <v>227</v>
      </c>
      <c r="D328" s="309"/>
      <c r="E328" s="310" t="s">
        <v>282</v>
      </c>
      <c r="F328" s="309" t="s">
        <v>283</v>
      </c>
      <c r="G328" s="310" t="s">
        <v>282</v>
      </c>
      <c r="H328" s="311" t="s">
        <v>228</v>
      </c>
      <c r="I328" s="311"/>
      <c r="J328" s="311"/>
      <c r="K328" s="311"/>
      <c r="L328" s="311"/>
      <c r="M328" s="295"/>
    </row>
    <row r="329" spans="3:20" ht="12" thickBot="1">
      <c r="C329" s="312" t="s">
        <v>338</v>
      </c>
      <c r="D329" s="313"/>
      <c r="E329" s="312" t="s">
        <v>351</v>
      </c>
      <c r="F329" s="313"/>
      <c r="G329" s="312" t="s">
        <v>374</v>
      </c>
      <c r="H329" s="314">
        <f>S336</f>
        <v>3</v>
      </c>
      <c r="I329" s="315"/>
      <c r="J329" s="316"/>
      <c r="K329" s="314">
        <f>T336</f>
        <v>0</v>
      </c>
      <c r="L329" s="315"/>
      <c r="M329" s="316"/>
    </row>
    <row r="330" spans="3:20" ht="12" thickBot="1">
      <c r="C330" s="317" t="s">
        <v>226</v>
      </c>
      <c r="D330" s="318" t="s">
        <v>284</v>
      </c>
      <c r="E330" s="317" t="s">
        <v>285</v>
      </c>
      <c r="F330" s="318"/>
      <c r="G330" s="317" t="s">
        <v>285</v>
      </c>
      <c r="H330" s="307" t="s">
        <v>286</v>
      </c>
      <c r="I330" s="305"/>
      <c r="J330" s="307" t="s">
        <v>287</v>
      </c>
      <c r="K330" s="305"/>
      <c r="L330" s="319" t="s">
        <v>288</v>
      </c>
      <c r="M330" s="320"/>
      <c r="O330" s="264" t="s">
        <v>289</v>
      </c>
      <c r="P330" s="265"/>
      <c r="Q330" s="264" t="s">
        <v>290</v>
      </c>
      <c r="R330" s="265"/>
      <c r="S330" s="264" t="s">
        <v>284</v>
      </c>
      <c r="T330" s="265"/>
    </row>
    <row r="331" spans="3:20" ht="12" thickBot="1">
      <c r="C331" s="321" t="s">
        <v>291</v>
      </c>
      <c r="D331" s="322" t="s">
        <v>292</v>
      </c>
      <c r="E331" s="306" t="s">
        <v>122</v>
      </c>
      <c r="F331" s="322"/>
      <c r="G331" s="306" t="s">
        <v>56</v>
      </c>
      <c r="H331" s="323">
        <v>6</v>
      </c>
      <c r="I331" s="322">
        <v>3</v>
      </c>
      <c r="J331" s="323">
        <v>6</v>
      </c>
      <c r="K331" s="322">
        <v>4</v>
      </c>
      <c r="L331" s="323"/>
      <c r="M331" s="322"/>
      <c r="O331" s="172">
        <f t="shared" ref="O331:P333" si="43">H331+J331+L331</f>
        <v>12</v>
      </c>
      <c r="P331" s="172">
        <f t="shared" si="43"/>
        <v>7</v>
      </c>
      <c r="Q331" s="172">
        <f>IF(H331&gt;I331,1,0)+IF(J331&gt;K331,1,0)+IF(L331&gt;M331,1,0)</f>
        <v>2</v>
      </c>
      <c r="R331" s="173">
        <f>IF(H331&lt;I331,1,0)+IF(J331&lt;K331,1,0)+IF(L331&lt;M331,1,0)</f>
        <v>0</v>
      </c>
      <c r="S331" s="173">
        <f>IF(Q331&gt;R331,1,0)</f>
        <v>1</v>
      </c>
      <c r="T331" s="173">
        <f>IF(Q331&lt;R331,1,0)</f>
        <v>0</v>
      </c>
    </row>
    <row r="332" spans="3:20" ht="12" thickBot="1">
      <c r="C332" s="306" t="s">
        <v>365</v>
      </c>
      <c r="D332" s="322" t="s">
        <v>293</v>
      </c>
      <c r="E332" s="306" t="s">
        <v>121</v>
      </c>
      <c r="F332" s="322"/>
      <c r="G332" s="306" t="s">
        <v>54</v>
      </c>
      <c r="H332" s="323">
        <v>6</v>
      </c>
      <c r="I332" s="322">
        <v>1</v>
      </c>
      <c r="J332" s="323">
        <v>6</v>
      </c>
      <c r="K332" s="322">
        <v>2</v>
      </c>
      <c r="L332" s="323"/>
      <c r="M332" s="322"/>
      <c r="O332" s="174">
        <f t="shared" si="43"/>
        <v>12</v>
      </c>
      <c r="P332" s="174">
        <f t="shared" si="43"/>
        <v>3</v>
      </c>
      <c r="Q332" s="174">
        <f>IF(H332&gt;I332,1,0)+IF(J332&gt;K332,1,0)+IF(L332&gt;M332,1,0)</f>
        <v>2</v>
      </c>
      <c r="R332" s="175">
        <f>IF(H332&lt;I332,1,0)+IF(J332&lt;K332,1,0)+IF(L332&lt;M332,1,0)</f>
        <v>0</v>
      </c>
      <c r="S332" s="175">
        <f>IF(Q332&gt;R332,1,0)</f>
        <v>1</v>
      </c>
      <c r="T332" s="175">
        <f>IF(Q332&lt;R332,1,0)</f>
        <v>0</v>
      </c>
    </row>
    <row r="333" spans="3:20" ht="12" customHeight="1" thickBot="1">
      <c r="C333" s="341" t="s">
        <v>365</v>
      </c>
      <c r="D333" s="326" t="s">
        <v>294</v>
      </c>
      <c r="E333" s="306" t="s">
        <v>122</v>
      </c>
      <c r="F333" s="327"/>
      <c r="G333" s="306" t="s">
        <v>54</v>
      </c>
      <c r="H333" s="328">
        <v>6</v>
      </c>
      <c r="I333" s="329">
        <v>0</v>
      </c>
      <c r="J333" s="328">
        <v>6</v>
      </c>
      <c r="K333" s="329">
        <v>0</v>
      </c>
      <c r="L333" s="328"/>
      <c r="M333" s="329"/>
      <c r="O333" s="285">
        <f t="shared" si="43"/>
        <v>12</v>
      </c>
      <c r="P333" s="285">
        <f t="shared" si="43"/>
        <v>0</v>
      </c>
      <c r="Q333" s="285">
        <f>IF(H333&gt;I333,1,0)+IF(J333&gt;K333,1,0)+IF(L333&gt;M333,1,0)</f>
        <v>2</v>
      </c>
      <c r="R333" s="285">
        <f>IF(H333&lt;I333,1,0)+IF(J333&lt;K333,1,0)+IF(L333&lt;M333,1,0)</f>
        <v>0</v>
      </c>
      <c r="S333" s="285">
        <f>IF(Q333&gt;R333,1,0)</f>
        <v>1</v>
      </c>
      <c r="T333" s="285">
        <f>IF(Q333&lt;R333,1,0)</f>
        <v>0</v>
      </c>
    </row>
    <row r="334" spans="3:20" ht="12" thickBot="1">
      <c r="C334" s="341"/>
      <c r="D334" s="326"/>
      <c r="E334" s="330"/>
      <c r="F334" s="331"/>
      <c r="G334" s="330"/>
      <c r="H334" s="332"/>
      <c r="I334" s="333"/>
      <c r="J334" s="332"/>
      <c r="K334" s="333"/>
      <c r="L334" s="332"/>
      <c r="M334" s="333"/>
      <c r="O334" s="286"/>
      <c r="P334" s="286"/>
      <c r="Q334" s="286"/>
      <c r="R334" s="286"/>
      <c r="S334" s="286"/>
      <c r="T334" s="286"/>
    </row>
    <row r="335" spans="3:20" ht="12" thickBot="1">
      <c r="C335" s="342"/>
      <c r="D335" s="335"/>
      <c r="E335" s="306" t="s">
        <v>121</v>
      </c>
      <c r="F335" s="336"/>
      <c r="G335" s="306" t="s">
        <v>56</v>
      </c>
      <c r="H335" s="337"/>
      <c r="I335" s="338"/>
      <c r="J335" s="337"/>
      <c r="K335" s="338"/>
      <c r="L335" s="337"/>
      <c r="M335" s="338"/>
      <c r="O335" s="287"/>
      <c r="P335" s="287"/>
      <c r="Q335" s="287"/>
      <c r="R335" s="287"/>
      <c r="S335" s="287"/>
      <c r="T335" s="287"/>
    </row>
    <row r="336" spans="3:20" ht="12" thickBot="1">
      <c r="G336" s="180"/>
      <c r="H336" s="180"/>
      <c r="O336" s="175">
        <f t="shared" ref="O336:T336" si="44">O331+O332+O333</f>
        <v>36</v>
      </c>
      <c r="P336" s="175">
        <f t="shared" si="44"/>
        <v>10</v>
      </c>
      <c r="Q336" s="174">
        <f t="shared" si="44"/>
        <v>6</v>
      </c>
      <c r="R336" s="175">
        <f t="shared" si="44"/>
        <v>0</v>
      </c>
      <c r="S336" s="175">
        <f t="shared" si="44"/>
        <v>3</v>
      </c>
      <c r="T336" s="175">
        <f t="shared" si="44"/>
        <v>0</v>
      </c>
    </row>
    <row r="337" spans="3:20">
      <c r="C337" s="244" t="s">
        <v>278</v>
      </c>
      <c r="D337" s="245"/>
      <c r="E337" s="245"/>
      <c r="F337" s="245"/>
      <c r="G337" s="245"/>
      <c r="H337" s="245"/>
      <c r="I337" s="245"/>
      <c r="J337" s="245"/>
      <c r="K337" s="245"/>
      <c r="L337" s="245"/>
      <c r="M337" s="246"/>
    </row>
    <row r="338" spans="3:20" ht="12" thickBot="1">
      <c r="C338" s="247"/>
      <c r="D338" s="248"/>
      <c r="E338" s="248"/>
      <c r="F338" s="248"/>
      <c r="G338" s="248"/>
      <c r="H338" s="248"/>
      <c r="I338" s="248"/>
      <c r="J338" s="248"/>
      <c r="K338" s="248"/>
      <c r="L338" s="248"/>
      <c r="M338" s="249"/>
    </row>
    <row r="339" spans="3:20" ht="12" thickBot="1">
      <c r="C339" s="250" t="s">
        <v>225</v>
      </c>
      <c r="D339" s="251"/>
      <c r="E339" s="252" t="s">
        <v>279</v>
      </c>
      <c r="F339" s="253"/>
      <c r="G339" s="154" t="s">
        <v>280</v>
      </c>
      <c r="H339" s="254" t="s">
        <v>281</v>
      </c>
      <c r="I339" s="255"/>
      <c r="J339" s="255"/>
      <c r="K339" s="255"/>
      <c r="L339" s="255"/>
      <c r="M339" s="256"/>
      <c r="R339" s="155"/>
      <c r="S339" s="156"/>
      <c r="T339" s="157"/>
    </row>
    <row r="340" spans="3:20" ht="12" thickBot="1">
      <c r="C340" s="257"/>
      <c r="D340" s="258"/>
      <c r="E340" s="261"/>
      <c r="F340" s="263"/>
      <c r="G340" s="158"/>
      <c r="H340" s="261"/>
      <c r="I340" s="262"/>
      <c r="J340" s="262"/>
      <c r="K340" s="262"/>
      <c r="L340" s="262"/>
      <c r="M340" s="263"/>
    </row>
    <row r="341" spans="3:20" ht="12" thickBot="1">
      <c r="C341" s="261"/>
      <c r="D341" s="262"/>
      <c r="E341" s="262"/>
      <c r="F341" s="262"/>
      <c r="G341" s="262"/>
      <c r="H341" s="262"/>
      <c r="I341" s="262"/>
      <c r="J341" s="262"/>
      <c r="K341" s="262"/>
      <c r="L341" s="262"/>
      <c r="M341" s="263"/>
    </row>
    <row r="342" spans="3:20" ht="12" thickBot="1">
      <c r="C342" s="159" t="s">
        <v>227</v>
      </c>
      <c r="D342" s="160"/>
      <c r="E342" s="159" t="s">
        <v>282</v>
      </c>
      <c r="F342" s="160" t="s">
        <v>283</v>
      </c>
      <c r="G342" s="159" t="s">
        <v>282</v>
      </c>
      <c r="H342" s="276" t="s">
        <v>228</v>
      </c>
      <c r="I342" s="276"/>
      <c r="J342" s="276"/>
      <c r="K342" s="276"/>
      <c r="L342" s="276"/>
      <c r="M342" s="251"/>
    </row>
    <row r="343" spans="3:20" ht="12" thickBot="1">
      <c r="C343" s="161"/>
      <c r="D343" s="162"/>
      <c r="E343" s="163"/>
      <c r="F343" s="162"/>
      <c r="G343" s="161"/>
      <c r="H343" s="277">
        <f>S350</f>
        <v>0</v>
      </c>
      <c r="I343" s="278"/>
      <c r="J343" s="279"/>
      <c r="K343" s="280">
        <f>T350</f>
        <v>0</v>
      </c>
      <c r="L343" s="281"/>
      <c r="M343" s="282"/>
    </row>
    <row r="344" spans="3:20" ht="12" thickBot="1">
      <c r="C344" s="166" t="s">
        <v>226</v>
      </c>
      <c r="D344" s="167" t="s">
        <v>284</v>
      </c>
      <c r="E344" s="166" t="s">
        <v>285</v>
      </c>
      <c r="F344" s="167"/>
      <c r="G344" s="166" t="s">
        <v>285</v>
      </c>
      <c r="H344" s="262" t="s">
        <v>286</v>
      </c>
      <c r="I344" s="263"/>
      <c r="J344" s="262" t="s">
        <v>287</v>
      </c>
      <c r="K344" s="263"/>
      <c r="L344" s="283" t="s">
        <v>288</v>
      </c>
      <c r="M344" s="284"/>
      <c r="O344" s="264" t="s">
        <v>289</v>
      </c>
      <c r="P344" s="265"/>
      <c r="Q344" s="264" t="s">
        <v>290</v>
      </c>
      <c r="R344" s="265"/>
      <c r="S344" s="264" t="s">
        <v>284</v>
      </c>
      <c r="T344" s="265"/>
    </row>
    <row r="345" spans="3:20" ht="12" thickBot="1">
      <c r="C345" s="169" t="s">
        <v>291</v>
      </c>
      <c r="D345" s="170" t="s">
        <v>292</v>
      </c>
      <c r="E345" s="158"/>
      <c r="F345" s="170"/>
      <c r="G345" s="158"/>
      <c r="H345" s="171"/>
      <c r="I345" s="170"/>
      <c r="J345" s="171"/>
      <c r="K345" s="170"/>
      <c r="L345" s="171"/>
      <c r="M345" s="170"/>
      <c r="O345" s="172">
        <f t="shared" ref="O345:P347" si="45">H345+J345+L345</f>
        <v>0</v>
      </c>
      <c r="P345" s="172">
        <f t="shared" si="45"/>
        <v>0</v>
      </c>
      <c r="Q345" s="172">
        <f>IF(H345&gt;I345,1,0)+IF(J345&gt;K345,1,0)+IF(L345&gt;M345,1,0)</f>
        <v>0</v>
      </c>
      <c r="R345" s="173">
        <f>IF(H345&lt;I345,1,0)+IF(J345&lt;K345,1,0)+IF(L345&lt;M345,1,0)</f>
        <v>0</v>
      </c>
      <c r="S345" s="173">
        <f>IF(Q345&gt;R345,1,0)</f>
        <v>0</v>
      </c>
      <c r="T345" s="173">
        <f>IF(Q345&lt;R345,1,0)</f>
        <v>0</v>
      </c>
    </row>
    <row r="346" spans="3:20" ht="12" thickBot="1">
      <c r="C346" s="158"/>
      <c r="D346" s="170" t="s">
        <v>293</v>
      </c>
      <c r="E346" s="158"/>
      <c r="F346" s="170"/>
      <c r="G346" s="158"/>
      <c r="H346" s="171"/>
      <c r="I346" s="170"/>
      <c r="J346" s="171"/>
      <c r="K346" s="170"/>
      <c r="L346" s="171"/>
      <c r="M346" s="170"/>
      <c r="O346" s="174">
        <f t="shared" si="45"/>
        <v>0</v>
      </c>
      <c r="P346" s="174">
        <f t="shared" si="45"/>
        <v>0</v>
      </c>
      <c r="Q346" s="174">
        <f>IF(H346&gt;I346,1,0)+IF(J346&gt;K346,1,0)+IF(L346&gt;M346,1,0)</f>
        <v>0</v>
      </c>
      <c r="R346" s="175">
        <f>IF(H346&lt;I346,1,0)+IF(J346&lt;K346,1,0)+IF(L346&lt;M346,1,0)</f>
        <v>0</v>
      </c>
      <c r="S346" s="175">
        <f>IF(Q346&gt;R346,1,0)</f>
        <v>0</v>
      </c>
      <c r="T346" s="175">
        <f>IF(Q346&lt;R346,1,0)</f>
        <v>0</v>
      </c>
    </row>
    <row r="347" spans="3:20" ht="12" customHeight="1" thickBot="1">
      <c r="C347" s="266"/>
      <c r="D347" s="268" t="s">
        <v>294</v>
      </c>
      <c r="E347" s="158"/>
      <c r="F347" s="176"/>
      <c r="G347" s="158"/>
      <c r="H347" s="270"/>
      <c r="I347" s="273"/>
      <c r="J347" s="270"/>
      <c r="K347" s="273"/>
      <c r="L347" s="270"/>
      <c r="M347" s="273"/>
      <c r="O347" s="285">
        <f t="shared" si="45"/>
        <v>0</v>
      </c>
      <c r="P347" s="285">
        <f t="shared" si="45"/>
        <v>0</v>
      </c>
      <c r="Q347" s="285">
        <f>IF(H347&gt;I347,1,0)+IF(J347&gt;K347,1,0)+IF(L347&gt;M347,1,0)</f>
        <v>0</v>
      </c>
      <c r="R347" s="285">
        <f>IF(H347&lt;I347,1,0)+IF(J347&lt;K347,1,0)+IF(L347&lt;M347,1,0)</f>
        <v>0</v>
      </c>
      <c r="S347" s="285">
        <f>IF(Q347&gt;R347,1,0)</f>
        <v>0</v>
      </c>
      <c r="T347" s="285">
        <f>IF(Q347&lt;R347,1,0)</f>
        <v>0</v>
      </c>
    </row>
    <row r="348" spans="3:20" ht="12" thickBot="1">
      <c r="C348" s="266"/>
      <c r="D348" s="268"/>
      <c r="E348" s="177" t="s">
        <v>283</v>
      </c>
      <c r="F348" s="178"/>
      <c r="G348" s="177" t="s">
        <v>283</v>
      </c>
      <c r="H348" s="271"/>
      <c r="I348" s="274"/>
      <c r="J348" s="271"/>
      <c r="K348" s="274"/>
      <c r="L348" s="271"/>
      <c r="M348" s="274"/>
      <c r="O348" s="286"/>
      <c r="P348" s="286"/>
      <c r="Q348" s="286"/>
      <c r="R348" s="286"/>
      <c r="S348" s="286"/>
      <c r="T348" s="286"/>
    </row>
    <row r="349" spans="3:20" ht="12" thickBot="1">
      <c r="C349" s="267"/>
      <c r="D349" s="269"/>
      <c r="E349" s="158"/>
      <c r="F349" s="179"/>
      <c r="G349" s="158"/>
      <c r="H349" s="272"/>
      <c r="I349" s="275"/>
      <c r="J349" s="272"/>
      <c r="K349" s="275"/>
      <c r="L349" s="272"/>
      <c r="M349" s="275"/>
      <c r="O349" s="287"/>
      <c r="P349" s="287"/>
      <c r="Q349" s="287"/>
      <c r="R349" s="287"/>
      <c r="S349" s="287"/>
      <c r="T349" s="287"/>
    </row>
    <row r="350" spans="3:20" ht="12" thickBot="1">
      <c r="G350" s="180"/>
      <c r="H350" s="180"/>
      <c r="O350" s="175">
        <f t="shared" ref="O350:T350" si="46">O345+O346+O347</f>
        <v>0</v>
      </c>
      <c r="P350" s="175">
        <f t="shared" si="46"/>
        <v>0</v>
      </c>
      <c r="Q350" s="174">
        <f t="shared" si="46"/>
        <v>0</v>
      </c>
      <c r="R350" s="175">
        <f t="shared" si="46"/>
        <v>0</v>
      </c>
      <c r="S350" s="175">
        <f t="shared" si="46"/>
        <v>0</v>
      </c>
      <c r="T350" s="175">
        <f t="shared" si="46"/>
        <v>0</v>
      </c>
    </row>
    <row r="351" spans="3:20">
      <c r="C351" s="244" t="s">
        <v>278</v>
      </c>
      <c r="D351" s="245"/>
      <c r="E351" s="245"/>
      <c r="F351" s="245"/>
      <c r="G351" s="245"/>
      <c r="H351" s="245"/>
      <c r="I351" s="245"/>
      <c r="J351" s="245"/>
      <c r="K351" s="245"/>
      <c r="L351" s="245"/>
      <c r="M351" s="246"/>
    </row>
    <row r="352" spans="3:20" ht="12" thickBot="1">
      <c r="C352" s="247"/>
      <c r="D352" s="248"/>
      <c r="E352" s="248"/>
      <c r="F352" s="248"/>
      <c r="G352" s="248"/>
      <c r="H352" s="248"/>
      <c r="I352" s="248"/>
      <c r="J352" s="248"/>
      <c r="K352" s="248"/>
      <c r="L352" s="248"/>
      <c r="M352" s="249"/>
    </row>
    <row r="353" spans="3:20" ht="12" thickBot="1">
      <c r="C353" s="250" t="s">
        <v>225</v>
      </c>
      <c r="D353" s="251"/>
      <c r="E353" s="252" t="s">
        <v>279</v>
      </c>
      <c r="F353" s="253"/>
      <c r="G353" s="154" t="s">
        <v>280</v>
      </c>
      <c r="H353" s="254" t="s">
        <v>281</v>
      </c>
      <c r="I353" s="255"/>
      <c r="J353" s="255"/>
      <c r="K353" s="255"/>
      <c r="L353" s="255"/>
      <c r="M353" s="256"/>
      <c r="R353" s="155"/>
      <c r="S353" s="156"/>
      <c r="T353" s="157"/>
    </row>
    <row r="354" spans="3:20" ht="12" thickBot="1">
      <c r="C354" s="257"/>
      <c r="D354" s="258"/>
      <c r="E354" s="261"/>
      <c r="F354" s="263"/>
      <c r="G354" s="158"/>
      <c r="H354" s="261"/>
      <c r="I354" s="262"/>
      <c r="J354" s="262"/>
      <c r="K354" s="262"/>
      <c r="L354" s="262"/>
      <c r="M354" s="263"/>
    </row>
    <row r="355" spans="3:20" ht="12" thickBot="1">
      <c r="C355" s="261"/>
      <c r="D355" s="262"/>
      <c r="E355" s="262"/>
      <c r="F355" s="262"/>
      <c r="G355" s="262"/>
      <c r="H355" s="262"/>
      <c r="I355" s="262"/>
      <c r="J355" s="262"/>
      <c r="K355" s="262"/>
      <c r="L355" s="262"/>
      <c r="M355" s="263"/>
    </row>
    <row r="356" spans="3:20" ht="12" thickBot="1">
      <c r="C356" s="159" t="s">
        <v>227</v>
      </c>
      <c r="D356" s="160"/>
      <c r="E356" s="159" t="s">
        <v>282</v>
      </c>
      <c r="F356" s="160" t="s">
        <v>283</v>
      </c>
      <c r="G356" s="159" t="s">
        <v>282</v>
      </c>
      <c r="H356" s="276" t="s">
        <v>228</v>
      </c>
      <c r="I356" s="276"/>
      <c r="J356" s="276"/>
      <c r="K356" s="276"/>
      <c r="L356" s="276"/>
      <c r="M356" s="251"/>
    </row>
    <row r="357" spans="3:20" ht="12" thickBot="1">
      <c r="C357" s="161"/>
      <c r="D357" s="162"/>
      <c r="E357" s="163"/>
      <c r="F357" s="162"/>
      <c r="G357" s="161"/>
      <c r="H357" s="277">
        <f>S364</f>
        <v>0</v>
      </c>
      <c r="I357" s="278"/>
      <c r="J357" s="279"/>
      <c r="K357" s="280">
        <f>T364</f>
        <v>0</v>
      </c>
      <c r="L357" s="281"/>
      <c r="M357" s="282"/>
    </row>
    <row r="358" spans="3:20" ht="12" thickBot="1">
      <c r="C358" s="166" t="s">
        <v>226</v>
      </c>
      <c r="D358" s="167" t="s">
        <v>284</v>
      </c>
      <c r="E358" s="166" t="s">
        <v>285</v>
      </c>
      <c r="F358" s="167"/>
      <c r="G358" s="166" t="s">
        <v>285</v>
      </c>
      <c r="H358" s="262" t="s">
        <v>286</v>
      </c>
      <c r="I358" s="263"/>
      <c r="J358" s="262" t="s">
        <v>287</v>
      </c>
      <c r="K358" s="263"/>
      <c r="L358" s="283" t="s">
        <v>288</v>
      </c>
      <c r="M358" s="284"/>
      <c r="O358" s="264" t="s">
        <v>289</v>
      </c>
      <c r="P358" s="265"/>
      <c r="Q358" s="264" t="s">
        <v>290</v>
      </c>
      <c r="R358" s="265"/>
      <c r="S358" s="264" t="s">
        <v>284</v>
      </c>
      <c r="T358" s="265"/>
    </row>
    <row r="359" spans="3:20" ht="12" thickBot="1">
      <c r="C359" s="169" t="s">
        <v>291</v>
      </c>
      <c r="D359" s="170" t="s">
        <v>292</v>
      </c>
      <c r="E359" s="158"/>
      <c r="F359" s="170"/>
      <c r="G359" s="158"/>
      <c r="H359" s="171"/>
      <c r="I359" s="170"/>
      <c r="J359" s="171"/>
      <c r="K359" s="170"/>
      <c r="L359" s="171"/>
      <c r="M359" s="170"/>
      <c r="O359" s="172">
        <f t="shared" ref="O359:P361" si="47">H359+J359+L359</f>
        <v>0</v>
      </c>
      <c r="P359" s="172">
        <f t="shared" si="47"/>
        <v>0</v>
      </c>
      <c r="Q359" s="172">
        <f>IF(H359&gt;I359,1,0)+IF(J359&gt;K359,1,0)+IF(L359&gt;M359,1,0)</f>
        <v>0</v>
      </c>
      <c r="R359" s="173">
        <f>IF(H359&lt;I359,1,0)+IF(J359&lt;K359,1,0)+IF(L359&lt;M359,1,0)</f>
        <v>0</v>
      </c>
      <c r="S359" s="173">
        <f>IF(Q359&gt;R359,1,0)</f>
        <v>0</v>
      </c>
      <c r="T359" s="173">
        <f>IF(Q359&lt;R359,1,0)</f>
        <v>0</v>
      </c>
    </row>
    <row r="360" spans="3:20" ht="12" thickBot="1">
      <c r="C360" s="158"/>
      <c r="D360" s="170" t="s">
        <v>293</v>
      </c>
      <c r="E360" s="158"/>
      <c r="F360" s="170"/>
      <c r="G360" s="158"/>
      <c r="H360" s="171"/>
      <c r="I360" s="170"/>
      <c r="J360" s="171"/>
      <c r="K360" s="170"/>
      <c r="L360" s="171"/>
      <c r="M360" s="170"/>
      <c r="O360" s="174">
        <f t="shared" si="47"/>
        <v>0</v>
      </c>
      <c r="P360" s="174">
        <f t="shared" si="47"/>
        <v>0</v>
      </c>
      <c r="Q360" s="174">
        <f>IF(H360&gt;I360,1,0)+IF(J360&gt;K360,1,0)+IF(L360&gt;M360,1,0)</f>
        <v>0</v>
      </c>
      <c r="R360" s="175">
        <f>IF(H360&lt;I360,1,0)+IF(J360&lt;K360,1,0)+IF(L360&lt;M360,1,0)</f>
        <v>0</v>
      </c>
      <c r="S360" s="175">
        <f>IF(Q360&gt;R360,1,0)</f>
        <v>0</v>
      </c>
      <c r="T360" s="175">
        <f>IF(Q360&lt;R360,1,0)</f>
        <v>0</v>
      </c>
    </row>
    <row r="361" spans="3:20" ht="12" customHeight="1" thickBot="1">
      <c r="C361" s="266"/>
      <c r="D361" s="268" t="s">
        <v>294</v>
      </c>
      <c r="E361" s="158"/>
      <c r="F361" s="176"/>
      <c r="G361" s="158"/>
      <c r="H361" s="270"/>
      <c r="I361" s="273"/>
      <c r="J361" s="270"/>
      <c r="K361" s="273"/>
      <c r="L361" s="270"/>
      <c r="M361" s="273"/>
      <c r="O361" s="285">
        <f t="shared" si="47"/>
        <v>0</v>
      </c>
      <c r="P361" s="285">
        <f t="shared" si="47"/>
        <v>0</v>
      </c>
      <c r="Q361" s="285">
        <f>IF(H361&gt;I361,1,0)+IF(J361&gt;K361,1,0)+IF(L361&gt;M361,1,0)</f>
        <v>0</v>
      </c>
      <c r="R361" s="285">
        <f>IF(H361&lt;I361,1,0)+IF(J361&lt;K361,1,0)+IF(L361&lt;M361,1,0)</f>
        <v>0</v>
      </c>
      <c r="S361" s="285">
        <f>IF(Q361&gt;R361,1,0)</f>
        <v>0</v>
      </c>
      <c r="T361" s="285">
        <f>IF(Q361&lt;R361,1,0)</f>
        <v>0</v>
      </c>
    </row>
    <row r="362" spans="3:20" ht="12" thickBot="1">
      <c r="C362" s="266"/>
      <c r="D362" s="268"/>
      <c r="E362" s="177" t="s">
        <v>283</v>
      </c>
      <c r="F362" s="178"/>
      <c r="G362" s="177" t="s">
        <v>283</v>
      </c>
      <c r="H362" s="271"/>
      <c r="I362" s="274"/>
      <c r="J362" s="271"/>
      <c r="K362" s="274"/>
      <c r="L362" s="271"/>
      <c r="M362" s="274"/>
      <c r="O362" s="286"/>
      <c r="P362" s="286"/>
      <c r="Q362" s="286"/>
      <c r="R362" s="286"/>
      <c r="S362" s="286"/>
      <c r="T362" s="286"/>
    </row>
    <row r="363" spans="3:20" ht="12" thickBot="1">
      <c r="C363" s="267"/>
      <c r="D363" s="269"/>
      <c r="E363" s="158"/>
      <c r="F363" s="179"/>
      <c r="G363" s="158"/>
      <c r="H363" s="272"/>
      <c r="I363" s="275"/>
      <c r="J363" s="272"/>
      <c r="K363" s="275"/>
      <c r="L363" s="272"/>
      <c r="M363" s="275"/>
      <c r="O363" s="287"/>
      <c r="P363" s="287"/>
      <c r="Q363" s="287"/>
      <c r="R363" s="287"/>
      <c r="S363" s="287"/>
      <c r="T363" s="287"/>
    </row>
    <row r="364" spans="3:20" ht="12" thickBot="1">
      <c r="G364" s="180"/>
      <c r="H364" s="180"/>
      <c r="O364" s="175">
        <f t="shared" ref="O364:T364" si="48">O359+O360+O361</f>
        <v>0</v>
      </c>
      <c r="P364" s="175">
        <f t="shared" si="48"/>
        <v>0</v>
      </c>
      <c r="Q364" s="174">
        <f t="shared" si="48"/>
        <v>0</v>
      </c>
      <c r="R364" s="175">
        <f t="shared" si="48"/>
        <v>0</v>
      </c>
      <c r="S364" s="175">
        <f t="shared" si="48"/>
        <v>0</v>
      </c>
      <c r="T364" s="175">
        <f t="shared" si="48"/>
        <v>0</v>
      </c>
    </row>
    <row r="365" spans="3:20">
      <c r="C365" s="244" t="s">
        <v>278</v>
      </c>
      <c r="D365" s="245"/>
      <c r="E365" s="245"/>
      <c r="F365" s="245"/>
      <c r="G365" s="245"/>
      <c r="H365" s="245"/>
      <c r="I365" s="245"/>
      <c r="J365" s="245"/>
      <c r="K365" s="245"/>
      <c r="L365" s="245"/>
      <c r="M365" s="246"/>
    </row>
    <row r="366" spans="3:20" ht="12" thickBot="1">
      <c r="C366" s="247"/>
      <c r="D366" s="248"/>
      <c r="E366" s="248"/>
      <c r="F366" s="248"/>
      <c r="G366" s="248"/>
      <c r="H366" s="248"/>
      <c r="I366" s="248"/>
      <c r="J366" s="248"/>
      <c r="K366" s="248"/>
      <c r="L366" s="248"/>
      <c r="M366" s="249"/>
    </row>
    <row r="367" spans="3:20" ht="12" thickBot="1">
      <c r="C367" s="250" t="s">
        <v>225</v>
      </c>
      <c r="D367" s="251"/>
      <c r="E367" s="252" t="s">
        <v>279</v>
      </c>
      <c r="F367" s="253"/>
      <c r="G367" s="154" t="s">
        <v>280</v>
      </c>
      <c r="H367" s="254" t="s">
        <v>281</v>
      </c>
      <c r="I367" s="255"/>
      <c r="J367" s="255"/>
      <c r="K367" s="255"/>
      <c r="L367" s="255"/>
      <c r="M367" s="256"/>
      <c r="R367" s="155"/>
      <c r="S367" s="156"/>
      <c r="T367" s="157"/>
    </row>
    <row r="368" spans="3:20" ht="12" thickBot="1">
      <c r="C368" s="257"/>
      <c r="D368" s="258"/>
      <c r="E368" s="261"/>
      <c r="F368" s="263"/>
      <c r="G368" s="158"/>
      <c r="H368" s="261"/>
      <c r="I368" s="262"/>
      <c r="J368" s="262"/>
      <c r="K368" s="262"/>
      <c r="L368" s="262"/>
      <c r="M368" s="263"/>
    </row>
    <row r="369" spans="3:20" ht="12" thickBot="1">
      <c r="C369" s="261"/>
      <c r="D369" s="262"/>
      <c r="E369" s="262"/>
      <c r="F369" s="262"/>
      <c r="G369" s="262"/>
      <c r="H369" s="262"/>
      <c r="I369" s="262"/>
      <c r="J369" s="262"/>
      <c r="K369" s="262"/>
      <c r="L369" s="262"/>
      <c r="M369" s="263"/>
    </row>
    <row r="370" spans="3:20" ht="12" thickBot="1">
      <c r="C370" s="159" t="s">
        <v>227</v>
      </c>
      <c r="D370" s="160"/>
      <c r="E370" s="159" t="s">
        <v>282</v>
      </c>
      <c r="F370" s="160" t="s">
        <v>283</v>
      </c>
      <c r="G370" s="159" t="s">
        <v>282</v>
      </c>
      <c r="H370" s="276" t="s">
        <v>228</v>
      </c>
      <c r="I370" s="276"/>
      <c r="J370" s="276"/>
      <c r="K370" s="276"/>
      <c r="L370" s="276"/>
      <c r="M370" s="251"/>
    </row>
    <row r="371" spans="3:20" ht="12" thickBot="1">
      <c r="C371" s="161"/>
      <c r="D371" s="162"/>
      <c r="E371" s="163"/>
      <c r="F371" s="162"/>
      <c r="G371" s="161"/>
      <c r="H371" s="277">
        <f>S378</f>
        <v>0</v>
      </c>
      <c r="I371" s="278"/>
      <c r="J371" s="279"/>
      <c r="K371" s="280">
        <f>T378</f>
        <v>0</v>
      </c>
      <c r="L371" s="281"/>
      <c r="M371" s="282"/>
    </row>
    <row r="372" spans="3:20" ht="12" thickBot="1">
      <c r="C372" s="166" t="s">
        <v>226</v>
      </c>
      <c r="D372" s="167" t="s">
        <v>284</v>
      </c>
      <c r="E372" s="166" t="s">
        <v>285</v>
      </c>
      <c r="F372" s="167"/>
      <c r="G372" s="166" t="s">
        <v>285</v>
      </c>
      <c r="H372" s="262" t="s">
        <v>286</v>
      </c>
      <c r="I372" s="263"/>
      <c r="J372" s="262" t="s">
        <v>287</v>
      </c>
      <c r="K372" s="263"/>
      <c r="L372" s="283" t="s">
        <v>288</v>
      </c>
      <c r="M372" s="284"/>
      <c r="O372" s="264" t="s">
        <v>289</v>
      </c>
      <c r="P372" s="265"/>
      <c r="Q372" s="264" t="s">
        <v>290</v>
      </c>
      <c r="R372" s="265"/>
      <c r="S372" s="264" t="s">
        <v>284</v>
      </c>
      <c r="T372" s="265"/>
    </row>
    <row r="373" spans="3:20" ht="12" thickBot="1">
      <c r="C373" s="169" t="s">
        <v>291</v>
      </c>
      <c r="D373" s="170" t="s">
        <v>292</v>
      </c>
      <c r="E373" s="158"/>
      <c r="F373" s="170"/>
      <c r="G373" s="158"/>
      <c r="H373" s="171"/>
      <c r="I373" s="170"/>
      <c r="J373" s="171"/>
      <c r="K373" s="170"/>
      <c r="L373" s="171"/>
      <c r="M373" s="170"/>
      <c r="O373" s="172">
        <f t="shared" ref="O373:P375" si="49">H373+J373+L373</f>
        <v>0</v>
      </c>
      <c r="P373" s="172">
        <f t="shared" si="49"/>
        <v>0</v>
      </c>
      <c r="Q373" s="172">
        <f>IF(H373&gt;I373,1,0)+IF(J373&gt;K373,1,0)+IF(L373&gt;M373,1,0)</f>
        <v>0</v>
      </c>
      <c r="R373" s="173">
        <f>IF(H373&lt;I373,1,0)+IF(J373&lt;K373,1,0)+IF(L373&lt;M373,1,0)</f>
        <v>0</v>
      </c>
      <c r="S373" s="173">
        <f>IF(Q373&gt;R373,1,0)</f>
        <v>0</v>
      </c>
      <c r="T373" s="173">
        <f>IF(Q373&lt;R373,1,0)</f>
        <v>0</v>
      </c>
    </row>
    <row r="374" spans="3:20" ht="12" thickBot="1">
      <c r="C374" s="158"/>
      <c r="D374" s="170" t="s">
        <v>293</v>
      </c>
      <c r="E374" s="158"/>
      <c r="F374" s="170"/>
      <c r="G374" s="158"/>
      <c r="H374" s="171"/>
      <c r="I374" s="170"/>
      <c r="J374" s="171"/>
      <c r="K374" s="170"/>
      <c r="L374" s="171"/>
      <c r="M374" s="170"/>
      <c r="O374" s="174">
        <f t="shared" si="49"/>
        <v>0</v>
      </c>
      <c r="P374" s="174">
        <f t="shared" si="49"/>
        <v>0</v>
      </c>
      <c r="Q374" s="174">
        <f>IF(H374&gt;I374,1,0)+IF(J374&gt;K374,1,0)+IF(L374&gt;M374,1,0)</f>
        <v>0</v>
      </c>
      <c r="R374" s="175">
        <f>IF(H374&lt;I374,1,0)+IF(J374&lt;K374,1,0)+IF(L374&lt;M374,1,0)</f>
        <v>0</v>
      </c>
      <c r="S374" s="175">
        <f>IF(Q374&gt;R374,1,0)</f>
        <v>0</v>
      </c>
      <c r="T374" s="175">
        <f>IF(Q374&lt;R374,1,0)</f>
        <v>0</v>
      </c>
    </row>
    <row r="375" spans="3:20" ht="12" customHeight="1" thickBot="1">
      <c r="C375" s="266"/>
      <c r="D375" s="268" t="s">
        <v>294</v>
      </c>
      <c r="E375" s="158"/>
      <c r="F375" s="176"/>
      <c r="G375" s="158"/>
      <c r="H375" s="270"/>
      <c r="I375" s="273"/>
      <c r="J375" s="270"/>
      <c r="K375" s="273"/>
      <c r="L375" s="270"/>
      <c r="M375" s="273"/>
      <c r="O375" s="285">
        <f t="shared" si="49"/>
        <v>0</v>
      </c>
      <c r="P375" s="285">
        <f t="shared" si="49"/>
        <v>0</v>
      </c>
      <c r="Q375" s="285">
        <f>IF(H375&gt;I375,1,0)+IF(J375&gt;K375,1,0)+IF(L375&gt;M375,1,0)</f>
        <v>0</v>
      </c>
      <c r="R375" s="285">
        <f>IF(H375&lt;I375,1,0)+IF(J375&lt;K375,1,0)+IF(L375&lt;M375,1,0)</f>
        <v>0</v>
      </c>
      <c r="S375" s="285">
        <f>IF(Q375&gt;R375,1,0)</f>
        <v>0</v>
      </c>
      <c r="T375" s="285">
        <f>IF(Q375&lt;R375,1,0)</f>
        <v>0</v>
      </c>
    </row>
    <row r="376" spans="3:20" ht="12" thickBot="1">
      <c r="C376" s="266"/>
      <c r="D376" s="268"/>
      <c r="E376" s="177" t="s">
        <v>283</v>
      </c>
      <c r="F376" s="178"/>
      <c r="G376" s="177" t="s">
        <v>283</v>
      </c>
      <c r="H376" s="271"/>
      <c r="I376" s="274"/>
      <c r="J376" s="271"/>
      <c r="K376" s="274"/>
      <c r="L376" s="271"/>
      <c r="M376" s="274"/>
      <c r="O376" s="286"/>
      <c r="P376" s="286"/>
      <c r="Q376" s="286"/>
      <c r="R376" s="286"/>
      <c r="S376" s="286"/>
      <c r="T376" s="286"/>
    </row>
    <row r="377" spans="3:20" ht="12" thickBot="1">
      <c r="C377" s="267"/>
      <c r="D377" s="269"/>
      <c r="E377" s="158"/>
      <c r="F377" s="179"/>
      <c r="G377" s="158"/>
      <c r="H377" s="272"/>
      <c r="I377" s="275"/>
      <c r="J377" s="272"/>
      <c r="K377" s="275"/>
      <c r="L377" s="272"/>
      <c r="M377" s="275"/>
      <c r="O377" s="287"/>
      <c r="P377" s="287"/>
      <c r="Q377" s="287"/>
      <c r="R377" s="287"/>
      <c r="S377" s="287"/>
      <c r="T377" s="287"/>
    </row>
    <row r="378" spans="3:20" ht="12" thickBot="1">
      <c r="G378" s="180"/>
      <c r="H378" s="180"/>
      <c r="O378" s="175">
        <f t="shared" ref="O378:T378" si="50">O373+O374+O375</f>
        <v>0</v>
      </c>
      <c r="P378" s="175">
        <f t="shared" si="50"/>
        <v>0</v>
      </c>
      <c r="Q378" s="174">
        <f t="shared" si="50"/>
        <v>0</v>
      </c>
      <c r="R378" s="175">
        <f t="shared" si="50"/>
        <v>0</v>
      </c>
      <c r="S378" s="175">
        <f t="shared" si="50"/>
        <v>0</v>
      </c>
      <c r="T378" s="175">
        <f t="shared" si="50"/>
        <v>0</v>
      </c>
    </row>
    <row r="379" spans="3:20">
      <c r="C379" s="244" t="s">
        <v>278</v>
      </c>
      <c r="D379" s="245"/>
      <c r="E379" s="245"/>
      <c r="F379" s="245"/>
      <c r="G379" s="245"/>
      <c r="H379" s="245"/>
      <c r="I379" s="245"/>
      <c r="J379" s="245"/>
      <c r="K379" s="245"/>
      <c r="L379" s="245"/>
      <c r="M379" s="246"/>
    </row>
    <row r="380" spans="3:20" ht="12" thickBot="1">
      <c r="C380" s="247"/>
      <c r="D380" s="248"/>
      <c r="E380" s="248"/>
      <c r="F380" s="248"/>
      <c r="G380" s="248"/>
      <c r="H380" s="248"/>
      <c r="I380" s="248"/>
      <c r="J380" s="248"/>
      <c r="K380" s="248"/>
      <c r="L380" s="248"/>
      <c r="M380" s="249"/>
    </row>
    <row r="381" spans="3:20" ht="12" thickBot="1">
      <c r="C381" s="250" t="s">
        <v>225</v>
      </c>
      <c r="D381" s="251"/>
      <c r="E381" s="252" t="s">
        <v>279</v>
      </c>
      <c r="F381" s="253"/>
      <c r="G381" s="154" t="s">
        <v>280</v>
      </c>
      <c r="H381" s="254" t="s">
        <v>281</v>
      </c>
      <c r="I381" s="255"/>
      <c r="J381" s="255"/>
      <c r="K381" s="255"/>
      <c r="L381" s="255"/>
      <c r="M381" s="256"/>
      <c r="R381" s="155"/>
      <c r="S381" s="156"/>
      <c r="T381" s="157"/>
    </row>
    <row r="382" spans="3:20" ht="12" thickBot="1">
      <c r="C382" s="257"/>
      <c r="D382" s="258"/>
      <c r="E382" s="261"/>
      <c r="F382" s="263"/>
      <c r="G382" s="158"/>
      <c r="H382" s="261"/>
      <c r="I382" s="262"/>
      <c r="J382" s="262"/>
      <c r="K382" s="262"/>
      <c r="L382" s="262"/>
      <c r="M382" s="263"/>
    </row>
    <row r="383" spans="3:20" ht="12" thickBot="1">
      <c r="C383" s="261"/>
      <c r="D383" s="262"/>
      <c r="E383" s="262"/>
      <c r="F383" s="262"/>
      <c r="G383" s="262"/>
      <c r="H383" s="262"/>
      <c r="I383" s="262"/>
      <c r="J383" s="262"/>
      <c r="K383" s="262"/>
      <c r="L383" s="262"/>
      <c r="M383" s="263"/>
    </row>
    <row r="384" spans="3:20" ht="12" thickBot="1">
      <c r="C384" s="159" t="s">
        <v>227</v>
      </c>
      <c r="D384" s="160"/>
      <c r="E384" s="159" t="s">
        <v>282</v>
      </c>
      <c r="F384" s="160" t="s">
        <v>283</v>
      </c>
      <c r="G384" s="159" t="s">
        <v>282</v>
      </c>
      <c r="H384" s="276" t="s">
        <v>228</v>
      </c>
      <c r="I384" s="276"/>
      <c r="J384" s="276"/>
      <c r="K384" s="276"/>
      <c r="L384" s="276"/>
      <c r="M384" s="251"/>
    </row>
    <row r="385" spans="3:20" ht="12" thickBot="1">
      <c r="C385" s="161"/>
      <c r="D385" s="162"/>
      <c r="E385" s="163"/>
      <c r="F385" s="162"/>
      <c r="G385" s="161"/>
      <c r="H385" s="277">
        <f>S392</f>
        <v>0</v>
      </c>
      <c r="I385" s="278"/>
      <c r="J385" s="279"/>
      <c r="K385" s="280">
        <f>T392</f>
        <v>0</v>
      </c>
      <c r="L385" s="281"/>
      <c r="M385" s="282"/>
    </row>
    <row r="386" spans="3:20" ht="12" thickBot="1">
      <c r="C386" s="166" t="s">
        <v>226</v>
      </c>
      <c r="D386" s="167" t="s">
        <v>284</v>
      </c>
      <c r="E386" s="166" t="s">
        <v>285</v>
      </c>
      <c r="F386" s="167"/>
      <c r="G386" s="166" t="s">
        <v>285</v>
      </c>
      <c r="H386" s="262" t="s">
        <v>286</v>
      </c>
      <c r="I386" s="263"/>
      <c r="J386" s="262" t="s">
        <v>287</v>
      </c>
      <c r="K386" s="263"/>
      <c r="L386" s="283" t="s">
        <v>288</v>
      </c>
      <c r="M386" s="284"/>
      <c r="O386" s="264" t="s">
        <v>289</v>
      </c>
      <c r="P386" s="265"/>
      <c r="Q386" s="264" t="s">
        <v>290</v>
      </c>
      <c r="R386" s="265"/>
      <c r="S386" s="264" t="s">
        <v>284</v>
      </c>
      <c r="T386" s="265"/>
    </row>
    <row r="387" spans="3:20" ht="12" thickBot="1">
      <c r="C387" s="169" t="s">
        <v>291</v>
      </c>
      <c r="D387" s="170" t="s">
        <v>292</v>
      </c>
      <c r="E387" s="158"/>
      <c r="F387" s="170"/>
      <c r="G387" s="158"/>
      <c r="H387" s="171"/>
      <c r="I387" s="170"/>
      <c r="J387" s="171"/>
      <c r="K387" s="170"/>
      <c r="L387" s="171"/>
      <c r="M387" s="170"/>
      <c r="O387" s="172">
        <f t="shared" ref="O387:P389" si="51">H387+J387+L387</f>
        <v>0</v>
      </c>
      <c r="P387" s="172">
        <f t="shared" si="51"/>
        <v>0</v>
      </c>
      <c r="Q387" s="172">
        <f>IF(H387&gt;I387,1,0)+IF(J387&gt;K387,1,0)+IF(L387&gt;M387,1,0)</f>
        <v>0</v>
      </c>
      <c r="R387" s="173">
        <f>IF(H387&lt;I387,1,0)+IF(J387&lt;K387,1,0)+IF(L387&lt;M387,1,0)</f>
        <v>0</v>
      </c>
      <c r="S387" s="173">
        <f>IF(Q387&gt;R387,1,0)</f>
        <v>0</v>
      </c>
      <c r="T387" s="173">
        <f>IF(Q387&lt;R387,1,0)</f>
        <v>0</v>
      </c>
    </row>
    <row r="388" spans="3:20" ht="12" thickBot="1">
      <c r="C388" s="158"/>
      <c r="D388" s="170" t="s">
        <v>293</v>
      </c>
      <c r="E388" s="158"/>
      <c r="F388" s="170"/>
      <c r="G388" s="158"/>
      <c r="H388" s="171"/>
      <c r="I388" s="170"/>
      <c r="J388" s="171"/>
      <c r="K388" s="170"/>
      <c r="L388" s="171"/>
      <c r="M388" s="170"/>
      <c r="O388" s="174">
        <f t="shared" si="51"/>
        <v>0</v>
      </c>
      <c r="P388" s="174">
        <f t="shared" si="51"/>
        <v>0</v>
      </c>
      <c r="Q388" s="174">
        <f>IF(H388&gt;I388,1,0)+IF(J388&gt;K388,1,0)+IF(L388&gt;M388,1,0)</f>
        <v>0</v>
      </c>
      <c r="R388" s="175">
        <f>IF(H388&lt;I388,1,0)+IF(J388&lt;K388,1,0)+IF(L388&lt;M388,1,0)</f>
        <v>0</v>
      </c>
      <c r="S388" s="175">
        <f>IF(Q388&gt;R388,1,0)</f>
        <v>0</v>
      </c>
      <c r="T388" s="175">
        <f>IF(Q388&lt;R388,1,0)</f>
        <v>0</v>
      </c>
    </row>
    <row r="389" spans="3:20" ht="12" customHeight="1" thickBot="1">
      <c r="C389" s="266"/>
      <c r="D389" s="268" t="s">
        <v>294</v>
      </c>
      <c r="E389" s="158"/>
      <c r="F389" s="176"/>
      <c r="G389" s="158"/>
      <c r="H389" s="270"/>
      <c r="I389" s="273"/>
      <c r="J389" s="270"/>
      <c r="K389" s="273"/>
      <c r="L389" s="270"/>
      <c r="M389" s="273"/>
      <c r="O389" s="285">
        <f t="shared" si="51"/>
        <v>0</v>
      </c>
      <c r="P389" s="285">
        <f t="shared" si="51"/>
        <v>0</v>
      </c>
      <c r="Q389" s="285">
        <f>IF(H389&gt;I389,1,0)+IF(J389&gt;K389,1,0)+IF(L389&gt;M389,1,0)</f>
        <v>0</v>
      </c>
      <c r="R389" s="285">
        <f>IF(H389&lt;I389,1,0)+IF(J389&lt;K389,1,0)+IF(L389&lt;M389,1,0)</f>
        <v>0</v>
      </c>
      <c r="S389" s="285">
        <f>IF(Q389&gt;R389,1,0)</f>
        <v>0</v>
      </c>
      <c r="T389" s="285">
        <f>IF(Q389&lt;R389,1,0)</f>
        <v>0</v>
      </c>
    </row>
    <row r="390" spans="3:20" ht="12" thickBot="1">
      <c r="C390" s="266"/>
      <c r="D390" s="268"/>
      <c r="E390" s="177" t="s">
        <v>283</v>
      </c>
      <c r="F390" s="178"/>
      <c r="G390" s="177" t="s">
        <v>283</v>
      </c>
      <c r="H390" s="271"/>
      <c r="I390" s="274"/>
      <c r="J390" s="271"/>
      <c r="K390" s="274"/>
      <c r="L390" s="271"/>
      <c r="M390" s="274"/>
      <c r="O390" s="286"/>
      <c r="P390" s="286"/>
      <c r="Q390" s="286"/>
      <c r="R390" s="286"/>
      <c r="S390" s="286"/>
      <c r="T390" s="286"/>
    </row>
    <row r="391" spans="3:20" ht="12" thickBot="1">
      <c r="C391" s="267"/>
      <c r="D391" s="269"/>
      <c r="E391" s="158"/>
      <c r="F391" s="179"/>
      <c r="G391" s="158"/>
      <c r="H391" s="272"/>
      <c r="I391" s="275"/>
      <c r="J391" s="272"/>
      <c r="K391" s="275"/>
      <c r="L391" s="272"/>
      <c r="M391" s="275"/>
      <c r="O391" s="287"/>
      <c r="P391" s="287"/>
      <c r="Q391" s="287"/>
      <c r="R391" s="287"/>
      <c r="S391" s="287"/>
      <c r="T391" s="287"/>
    </row>
    <row r="392" spans="3:20" ht="12" thickBot="1">
      <c r="G392" s="180"/>
      <c r="H392" s="180"/>
      <c r="O392" s="175">
        <f t="shared" ref="O392:T392" si="52">O387+O388+O389</f>
        <v>0</v>
      </c>
      <c r="P392" s="175">
        <f t="shared" si="52"/>
        <v>0</v>
      </c>
      <c r="Q392" s="174">
        <f t="shared" si="52"/>
        <v>0</v>
      </c>
      <c r="R392" s="175">
        <f t="shared" si="52"/>
        <v>0</v>
      </c>
      <c r="S392" s="175">
        <f t="shared" si="52"/>
        <v>0</v>
      </c>
      <c r="T392" s="175">
        <f t="shared" si="52"/>
        <v>0</v>
      </c>
    </row>
    <row r="393" spans="3:20">
      <c r="C393" s="244" t="s">
        <v>278</v>
      </c>
      <c r="D393" s="245"/>
      <c r="E393" s="245"/>
      <c r="F393" s="245"/>
      <c r="G393" s="245"/>
      <c r="H393" s="245"/>
      <c r="I393" s="245"/>
      <c r="J393" s="245"/>
      <c r="K393" s="245"/>
      <c r="L393" s="245"/>
      <c r="M393" s="246"/>
    </row>
    <row r="394" spans="3:20" ht="12" thickBot="1">
      <c r="C394" s="247"/>
      <c r="D394" s="248"/>
      <c r="E394" s="248"/>
      <c r="F394" s="248"/>
      <c r="G394" s="248"/>
      <c r="H394" s="248"/>
      <c r="I394" s="248"/>
      <c r="J394" s="248"/>
      <c r="K394" s="248"/>
      <c r="L394" s="248"/>
      <c r="M394" s="249"/>
    </row>
    <row r="395" spans="3:20" ht="12" thickBot="1">
      <c r="C395" s="250" t="s">
        <v>225</v>
      </c>
      <c r="D395" s="251"/>
      <c r="E395" s="252" t="s">
        <v>279</v>
      </c>
      <c r="F395" s="253"/>
      <c r="G395" s="154" t="s">
        <v>280</v>
      </c>
      <c r="H395" s="254" t="s">
        <v>281</v>
      </c>
      <c r="I395" s="255"/>
      <c r="J395" s="255"/>
      <c r="K395" s="255"/>
      <c r="L395" s="255"/>
      <c r="M395" s="256"/>
      <c r="R395" s="155"/>
      <c r="S395" s="156"/>
      <c r="T395" s="157"/>
    </row>
    <row r="396" spans="3:20" ht="12" thickBot="1">
      <c r="C396" s="257"/>
      <c r="D396" s="258"/>
      <c r="E396" s="261"/>
      <c r="F396" s="263"/>
      <c r="G396" s="158"/>
      <c r="H396" s="261"/>
      <c r="I396" s="262"/>
      <c r="J396" s="262"/>
      <c r="K396" s="262"/>
      <c r="L396" s="262"/>
      <c r="M396" s="263"/>
    </row>
    <row r="397" spans="3:20" ht="12" thickBot="1">
      <c r="C397" s="261"/>
      <c r="D397" s="262"/>
      <c r="E397" s="262"/>
      <c r="F397" s="262"/>
      <c r="G397" s="262"/>
      <c r="H397" s="262"/>
      <c r="I397" s="262"/>
      <c r="J397" s="262"/>
      <c r="K397" s="262"/>
      <c r="L397" s="262"/>
      <c r="M397" s="263"/>
    </row>
    <row r="398" spans="3:20" ht="12" thickBot="1">
      <c r="C398" s="159" t="s">
        <v>227</v>
      </c>
      <c r="D398" s="160"/>
      <c r="E398" s="159" t="s">
        <v>282</v>
      </c>
      <c r="F398" s="160" t="s">
        <v>283</v>
      </c>
      <c r="G398" s="159" t="s">
        <v>282</v>
      </c>
      <c r="H398" s="276" t="s">
        <v>228</v>
      </c>
      <c r="I398" s="276"/>
      <c r="J398" s="276"/>
      <c r="K398" s="276"/>
      <c r="L398" s="276"/>
      <c r="M398" s="251"/>
    </row>
    <row r="399" spans="3:20" ht="12" thickBot="1">
      <c r="C399" s="161"/>
      <c r="D399" s="162"/>
      <c r="E399" s="163"/>
      <c r="F399" s="162"/>
      <c r="G399" s="161"/>
      <c r="H399" s="277">
        <f>S406</f>
        <v>0</v>
      </c>
      <c r="I399" s="278"/>
      <c r="J399" s="279"/>
      <c r="K399" s="280">
        <f>T406</f>
        <v>0</v>
      </c>
      <c r="L399" s="281"/>
      <c r="M399" s="282"/>
    </row>
    <row r="400" spans="3:20" ht="12" thickBot="1">
      <c r="C400" s="166" t="s">
        <v>226</v>
      </c>
      <c r="D400" s="167" t="s">
        <v>284</v>
      </c>
      <c r="E400" s="166" t="s">
        <v>285</v>
      </c>
      <c r="F400" s="167"/>
      <c r="G400" s="166" t="s">
        <v>285</v>
      </c>
      <c r="H400" s="262" t="s">
        <v>286</v>
      </c>
      <c r="I400" s="263"/>
      <c r="J400" s="262" t="s">
        <v>287</v>
      </c>
      <c r="K400" s="263"/>
      <c r="L400" s="283" t="s">
        <v>288</v>
      </c>
      <c r="M400" s="284"/>
      <c r="O400" s="264" t="s">
        <v>289</v>
      </c>
      <c r="P400" s="265"/>
      <c r="Q400" s="264" t="s">
        <v>290</v>
      </c>
      <c r="R400" s="265"/>
      <c r="S400" s="264" t="s">
        <v>284</v>
      </c>
      <c r="T400" s="265"/>
    </row>
    <row r="401" spans="3:20" ht="12" thickBot="1">
      <c r="C401" s="169" t="s">
        <v>291</v>
      </c>
      <c r="D401" s="170" t="s">
        <v>292</v>
      </c>
      <c r="E401" s="158"/>
      <c r="F401" s="170"/>
      <c r="G401" s="158"/>
      <c r="H401" s="171"/>
      <c r="I401" s="170"/>
      <c r="J401" s="171"/>
      <c r="K401" s="170"/>
      <c r="L401" s="171"/>
      <c r="M401" s="170"/>
      <c r="O401" s="172">
        <f t="shared" ref="O401:P403" si="53">H401+J401+L401</f>
        <v>0</v>
      </c>
      <c r="P401" s="172">
        <f t="shared" si="53"/>
        <v>0</v>
      </c>
      <c r="Q401" s="172">
        <f>IF(H401&gt;I401,1,0)+IF(J401&gt;K401,1,0)+IF(L401&gt;M401,1,0)</f>
        <v>0</v>
      </c>
      <c r="R401" s="173">
        <f>IF(H401&lt;I401,1,0)+IF(J401&lt;K401,1,0)+IF(L401&lt;M401,1,0)</f>
        <v>0</v>
      </c>
      <c r="S401" s="173">
        <f>IF(Q401&gt;R401,1,0)</f>
        <v>0</v>
      </c>
      <c r="T401" s="173">
        <f>IF(Q401&lt;R401,1,0)</f>
        <v>0</v>
      </c>
    </row>
    <row r="402" spans="3:20" ht="12" thickBot="1">
      <c r="C402" s="158"/>
      <c r="D402" s="170" t="s">
        <v>293</v>
      </c>
      <c r="E402" s="158"/>
      <c r="F402" s="170"/>
      <c r="G402" s="158"/>
      <c r="H402" s="171"/>
      <c r="I402" s="170"/>
      <c r="J402" s="171"/>
      <c r="K402" s="170"/>
      <c r="L402" s="171"/>
      <c r="M402" s="170"/>
      <c r="O402" s="174">
        <f t="shared" si="53"/>
        <v>0</v>
      </c>
      <c r="P402" s="174">
        <f t="shared" si="53"/>
        <v>0</v>
      </c>
      <c r="Q402" s="174">
        <f>IF(H402&gt;I402,1,0)+IF(J402&gt;K402,1,0)+IF(L402&gt;M402,1,0)</f>
        <v>0</v>
      </c>
      <c r="R402" s="175">
        <f>IF(H402&lt;I402,1,0)+IF(J402&lt;K402,1,0)+IF(L402&lt;M402,1,0)</f>
        <v>0</v>
      </c>
      <c r="S402" s="175">
        <f>IF(Q402&gt;R402,1,0)</f>
        <v>0</v>
      </c>
      <c r="T402" s="175">
        <f>IF(Q402&lt;R402,1,0)</f>
        <v>0</v>
      </c>
    </row>
    <row r="403" spans="3:20" ht="12" customHeight="1" thickBot="1">
      <c r="C403" s="266"/>
      <c r="D403" s="268" t="s">
        <v>294</v>
      </c>
      <c r="E403" s="158"/>
      <c r="F403" s="176"/>
      <c r="G403" s="158"/>
      <c r="H403" s="270"/>
      <c r="I403" s="273"/>
      <c r="J403" s="270"/>
      <c r="K403" s="273"/>
      <c r="L403" s="270"/>
      <c r="M403" s="273"/>
      <c r="O403" s="285">
        <f t="shared" si="53"/>
        <v>0</v>
      </c>
      <c r="P403" s="285">
        <f t="shared" si="53"/>
        <v>0</v>
      </c>
      <c r="Q403" s="285">
        <f>IF(H403&gt;I403,1,0)+IF(J403&gt;K403,1,0)+IF(L403&gt;M403,1,0)</f>
        <v>0</v>
      </c>
      <c r="R403" s="285">
        <f>IF(H403&lt;I403,1,0)+IF(J403&lt;K403,1,0)+IF(L403&lt;M403,1,0)</f>
        <v>0</v>
      </c>
      <c r="S403" s="285">
        <f>IF(Q403&gt;R403,1,0)</f>
        <v>0</v>
      </c>
      <c r="T403" s="285">
        <f>IF(Q403&lt;R403,1,0)</f>
        <v>0</v>
      </c>
    </row>
    <row r="404" spans="3:20" ht="12" thickBot="1">
      <c r="C404" s="266"/>
      <c r="D404" s="268"/>
      <c r="E404" s="177" t="s">
        <v>283</v>
      </c>
      <c r="F404" s="178"/>
      <c r="G404" s="177" t="s">
        <v>283</v>
      </c>
      <c r="H404" s="271"/>
      <c r="I404" s="274"/>
      <c r="J404" s="271"/>
      <c r="K404" s="274"/>
      <c r="L404" s="271"/>
      <c r="M404" s="274"/>
      <c r="O404" s="286"/>
      <c r="P404" s="286"/>
      <c r="Q404" s="286"/>
      <c r="R404" s="286"/>
      <c r="S404" s="286"/>
      <c r="T404" s="286"/>
    </row>
    <row r="405" spans="3:20" ht="12" thickBot="1">
      <c r="C405" s="267"/>
      <c r="D405" s="269"/>
      <c r="E405" s="158"/>
      <c r="F405" s="179"/>
      <c r="G405" s="158"/>
      <c r="H405" s="272"/>
      <c r="I405" s="275"/>
      <c r="J405" s="272"/>
      <c r="K405" s="275"/>
      <c r="L405" s="272"/>
      <c r="M405" s="275"/>
      <c r="O405" s="287"/>
      <c r="P405" s="287"/>
      <c r="Q405" s="287"/>
      <c r="R405" s="287"/>
      <c r="S405" s="287"/>
      <c r="T405" s="287"/>
    </row>
    <row r="406" spans="3:20" ht="12" thickBot="1">
      <c r="G406" s="180"/>
      <c r="H406" s="180"/>
      <c r="O406" s="175">
        <f t="shared" ref="O406:T406" si="54">O401+O402+O403</f>
        <v>0</v>
      </c>
      <c r="P406" s="175">
        <f t="shared" si="54"/>
        <v>0</v>
      </c>
      <c r="Q406" s="174">
        <f t="shared" si="54"/>
        <v>0</v>
      </c>
      <c r="R406" s="175">
        <f t="shared" si="54"/>
        <v>0</v>
      </c>
      <c r="S406" s="175">
        <f t="shared" si="54"/>
        <v>0</v>
      </c>
      <c r="T406" s="175">
        <f t="shared" si="54"/>
        <v>0</v>
      </c>
    </row>
    <row r="407" spans="3:20">
      <c r="C407" s="244" t="s">
        <v>278</v>
      </c>
      <c r="D407" s="245"/>
      <c r="E407" s="245"/>
      <c r="F407" s="245"/>
      <c r="G407" s="245"/>
      <c r="H407" s="245"/>
      <c r="I407" s="245"/>
      <c r="J407" s="245"/>
      <c r="K407" s="245"/>
      <c r="L407" s="245"/>
      <c r="M407" s="246"/>
    </row>
    <row r="408" spans="3:20" ht="12" thickBot="1">
      <c r="C408" s="247"/>
      <c r="D408" s="248"/>
      <c r="E408" s="248"/>
      <c r="F408" s="248"/>
      <c r="G408" s="248"/>
      <c r="H408" s="248"/>
      <c r="I408" s="248"/>
      <c r="J408" s="248"/>
      <c r="K408" s="248"/>
      <c r="L408" s="248"/>
      <c r="M408" s="249"/>
    </row>
    <row r="409" spans="3:20" ht="12" thickBot="1">
      <c r="C409" s="250" t="s">
        <v>225</v>
      </c>
      <c r="D409" s="251"/>
      <c r="E409" s="252" t="s">
        <v>279</v>
      </c>
      <c r="F409" s="253"/>
      <c r="G409" s="154" t="s">
        <v>280</v>
      </c>
      <c r="H409" s="254" t="s">
        <v>281</v>
      </c>
      <c r="I409" s="255"/>
      <c r="J409" s="255"/>
      <c r="K409" s="255"/>
      <c r="L409" s="255"/>
      <c r="M409" s="256"/>
      <c r="R409" s="155"/>
      <c r="S409" s="156"/>
      <c r="T409" s="157"/>
    </row>
    <row r="410" spans="3:20" ht="12" thickBot="1">
      <c r="C410" s="257"/>
      <c r="D410" s="258"/>
      <c r="E410" s="261"/>
      <c r="F410" s="263"/>
      <c r="G410" s="158"/>
      <c r="H410" s="261"/>
      <c r="I410" s="262"/>
      <c r="J410" s="262"/>
      <c r="K410" s="262"/>
      <c r="L410" s="262"/>
      <c r="M410" s="263"/>
    </row>
    <row r="411" spans="3:20" ht="12" thickBot="1">
      <c r="C411" s="261"/>
      <c r="D411" s="262"/>
      <c r="E411" s="262"/>
      <c r="F411" s="262"/>
      <c r="G411" s="262"/>
      <c r="H411" s="262"/>
      <c r="I411" s="262"/>
      <c r="J411" s="262"/>
      <c r="K411" s="262"/>
      <c r="L411" s="262"/>
      <c r="M411" s="263"/>
    </row>
    <row r="412" spans="3:20" ht="12" thickBot="1">
      <c r="C412" s="159" t="s">
        <v>227</v>
      </c>
      <c r="D412" s="160"/>
      <c r="E412" s="159" t="s">
        <v>282</v>
      </c>
      <c r="F412" s="160" t="s">
        <v>283</v>
      </c>
      <c r="G412" s="159" t="s">
        <v>282</v>
      </c>
      <c r="H412" s="276" t="s">
        <v>228</v>
      </c>
      <c r="I412" s="276"/>
      <c r="J412" s="276"/>
      <c r="K412" s="276"/>
      <c r="L412" s="276"/>
      <c r="M412" s="251"/>
    </row>
    <row r="413" spans="3:20" ht="12" thickBot="1">
      <c r="C413" s="161"/>
      <c r="D413" s="162"/>
      <c r="E413" s="163"/>
      <c r="F413" s="162"/>
      <c r="G413" s="161"/>
      <c r="H413" s="277">
        <f>S420</f>
        <v>0</v>
      </c>
      <c r="I413" s="278"/>
      <c r="J413" s="279"/>
      <c r="K413" s="280">
        <f>T420</f>
        <v>0</v>
      </c>
      <c r="L413" s="281"/>
      <c r="M413" s="282"/>
    </row>
    <row r="414" spans="3:20" ht="12" thickBot="1">
      <c r="C414" s="166" t="s">
        <v>226</v>
      </c>
      <c r="D414" s="167" t="s">
        <v>284</v>
      </c>
      <c r="E414" s="166" t="s">
        <v>285</v>
      </c>
      <c r="F414" s="167"/>
      <c r="G414" s="166" t="s">
        <v>285</v>
      </c>
      <c r="H414" s="262" t="s">
        <v>286</v>
      </c>
      <c r="I414" s="263"/>
      <c r="J414" s="262" t="s">
        <v>287</v>
      </c>
      <c r="K414" s="263"/>
      <c r="L414" s="283" t="s">
        <v>288</v>
      </c>
      <c r="M414" s="284"/>
      <c r="O414" s="264" t="s">
        <v>289</v>
      </c>
      <c r="P414" s="265"/>
      <c r="Q414" s="264" t="s">
        <v>290</v>
      </c>
      <c r="R414" s="265"/>
      <c r="S414" s="264" t="s">
        <v>284</v>
      </c>
      <c r="T414" s="265"/>
    </row>
    <row r="415" spans="3:20" ht="12" thickBot="1">
      <c r="C415" s="169" t="s">
        <v>291</v>
      </c>
      <c r="D415" s="170" t="s">
        <v>292</v>
      </c>
      <c r="E415" s="158"/>
      <c r="F415" s="170"/>
      <c r="G415" s="158"/>
      <c r="H415" s="171"/>
      <c r="I415" s="170"/>
      <c r="J415" s="171"/>
      <c r="K415" s="170"/>
      <c r="L415" s="171"/>
      <c r="M415" s="170"/>
      <c r="O415" s="172">
        <f t="shared" ref="O415:P417" si="55">H415+J415+L415</f>
        <v>0</v>
      </c>
      <c r="P415" s="172">
        <f t="shared" si="55"/>
        <v>0</v>
      </c>
      <c r="Q415" s="172">
        <f>IF(H415&gt;I415,1,0)+IF(J415&gt;K415,1,0)+IF(L415&gt;M415,1,0)</f>
        <v>0</v>
      </c>
      <c r="R415" s="173">
        <f>IF(H415&lt;I415,1,0)+IF(J415&lt;K415,1,0)+IF(L415&lt;M415,1,0)</f>
        <v>0</v>
      </c>
      <c r="S415" s="173">
        <f>IF(Q415&gt;R415,1,0)</f>
        <v>0</v>
      </c>
      <c r="T415" s="173">
        <f>IF(Q415&lt;R415,1,0)</f>
        <v>0</v>
      </c>
    </row>
    <row r="416" spans="3:20" ht="12" thickBot="1">
      <c r="C416" s="158"/>
      <c r="D416" s="170" t="s">
        <v>293</v>
      </c>
      <c r="E416" s="158"/>
      <c r="F416" s="170"/>
      <c r="G416" s="158"/>
      <c r="H416" s="171"/>
      <c r="I416" s="170"/>
      <c r="J416" s="171"/>
      <c r="K416" s="170"/>
      <c r="L416" s="171"/>
      <c r="M416" s="170"/>
      <c r="O416" s="174">
        <f t="shared" si="55"/>
        <v>0</v>
      </c>
      <c r="P416" s="174">
        <f t="shared" si="55"/>
        <v>0</v>
      </c>
      <c r="Q416" s="174">
        <f>IF(H416&gt;I416,1,0)+IF(J416&gt;K416,1,0)+IF(L416&gt;M416,1,0)</f>
        <v>0</v>
      </c>
      <c r="R416" s="175">
        <f>IF(H416&lt;I416,1,0)+IF(J416&lt;K416,1,0)+IF(L416&lt;M416,1,0)</f>
        <v>0</v>
      </c>
      <c r="S416" s="175">
        <f>IF(Q416&gt;R416,1,0)</f>
        <v>0</v>
      </c>
      <c r="T416" s="175">
        <f>IF(Q416&lt;R416,1,0)</f>
        <v>0</v>
      </c>
    </row>
    <row r="417" spans="3:20" ht="12" customHeight="1" thickBot="1">
      <c r="C417" s="266"/>
      <c r="D417" s="268" t="s">
        <v>294</v>
      </c>
      <c r="E417" s="158"/>
      <c r="F417" s="176"/>
      <c r="G417" s="158"/>
      <c r="H417" s="270"/>
      <c r="I417" s="273"/>
      <c r="J417" s="270"/>
      <c r="K417" s="273"/>
      <c r="L417" s="270"/>
      <c r="M417" s="273"/>
      <c r="O417" s="285">
        <f t="shared" si="55"/>
        <v>0</v>
      </c>
      <c r="P417" s="285">
        <f t="shared" si="55"/>
        <v>0</v>
      </c>
      <c r="Q417" s="285">
        <f>IF(H417&gt;I417,1,0)+IF(J417&gt;K417,1,0)+IF(L417&gt;M417,1,0)</f>
        <v>0</v>
      </c>
      <c r="R417" s="285">
        <f>IF(H417&lt;I417,1,0)+IF(J417&lt;K417,1,0)+IF(L417&lt;M417,1,0)</f>
        <v>0</v>
      </c>
      <c r="S417" s="285">
        <f>IF(Q417&gt;R417,1,0)</f>
        <v>0</v>
      </c>
      <c r="T417" s="285">
        <f>IF(Q417&lt;R417,1,0)</f>
        <v>0</v>
      </c>
    </row>
    <row r="418" spans="3:20" ht="12" thickBot="1">
      <c r="C418" s="266"/>
      <c r="D418" s="268"/>
      <c r="E418" s="177" t="s">
        <v>283</v>
      </c>
      <c r="F418" s="178"/>
      <c r="G418" s="177" t="s">
        <v>283</v>
      </c>
      <c r="H418" s="271"/>
      <c r="I418" s="274"/>
      <c r="J418" s="271"/>
      <c r="K418" s="274"/>
      <c r="L418" s="271"/>
      <c r="M418" s="274"/>
      <c r="O418" s="286"/>
      <c r="P418" s="286"/>
      <c r="Q418" s="286"/>
      <c r="R418" s="286"/>
      <c r="S418" s="286"/>
      <c r="T418" s="286"/>
    </row>
    <row r="419" spans="3:20" ht="12" thickBot="1">
      <c r="C419" s="267"/>
      <c r="D419" s="269"/>
      <c r="E419" s="158"/>
      <c r="F419" s="179"/>
      <c r="G419" s="158"/>
      <c r="H419" s="272"/>
      <c r="I419" s="275"/>
      <c r="J419" s="272"/>
      <c r="K419" s="275"/>
      <c r="L419" s="272"/>
      <c r="M419" s="275"/>
      <c r="O419" s="287"/>
      <c r="P419" s="287"/>
      <c r="Q419" s="287"/>
      <c r="R419" s="287"/>
      <c r="S419" s="287"/>
      <c r="T419" s="287"/>
    </row>
    <row r="420" spans="3:20" ht="12" thickBot="1">
      <c r="G420" s="180"/>
      <c r="H420" s="180"/>
      <c r="O420" s="175">
        <f t="shared" ref="O420:T420" si="56">O415+O416+O417</f>
        <v>0</v>
      </c>
      <c r="P420" s="175">
        <f t="shared" si="56"/>
        <v>0</v>
      </c>
      <c r="Q420" s="174">
        <f t="shared" si="56"/>
        <v>0</v>
      </c>
      <c r="R420" s="175">
        <f t="shared" si="56"/>
        <v>0</v>
      </c>
      <c r="S420" s="175">
        <f t="shared" si="56"/>
        <v>0</v>
      </c>
      <c r="T420" s="175">
        <f t="shared" si="56"/>
        <v>0</v>
      </c>
    </row>
    <row r="421" spans="3:20">
      <c r="C421" s="244" t="s">
        <v>278</v>
      </c>
      <c r="D421" s="245"/>
      <c r="E421" s="245"/>
      <c r="F421" s="245"/>
      <c r="G421" s="245"/>
      <c r="H421" s="245"/>
      <c r="I421" s="245"/>
      <c r="J421" s="245"/>
      <c r="K421" s="245"/>
      <c r="L421" s="245"/>
      <c r="M421" s="246"/>
    </row>
    <row r="422" spans="3:20" ht="12" thickBot="1">
      <c r="C422" s="247"/>
      <c r="D422" s="248"/>
      <c r="E422" s="248"/>
      <c r="F422" s="248"/>
      <c r="G422" s="248"/>
      <c r="H422" s="248"/>
      <c r="I422" s="248"/>
      <c r="J422" s="248"/>
      <c r="K422" s="248"/>
      <c r="L422" s="248"/>
      <c r="M422" s="249"/>
    </row>
    <row r="423" spans="3:20" ht="12" thickBot="1">
      <c r="C423" s="250" t="s">
        <v>225</v>
      </c>
      <c r="D423" s="251"/>
      <c r="E423" s="252" t="s">
        <v>279</v>
      </c>
      <c r="F423" s="253"/>
      <c r="G423" s="154" t="s">
        <v>280</v>
      </c>
      <c r="H423" s="254" t="s">
        <v>281</v>
      </c>
      <c r="I423" s="255"/>
      <c r="J423" s="255"/>
      <c r="K423" s="255"/>
      <c r="L423" s="255"/>
      <c r="M423" s="256"/>
      <c r="R423" s="155"/>
      <c r="S423" s="156"/>
      <c r="T423" s="157"/>
    </row>
    <row r="424" spans="3:20" ht="12" thickBot="1">
      <c r="C424" s="257"/>
      <c r="D424" s="258"/>
      <c r="E424" s="261"/>
      <c r="F424" s="263"/>
      <c r="G424" s="158"/>
      <c r="H424" s="261"/>
      <c r="I424" s="262"/>
      <c r="J424" s="262"/>
      <c r="K424" s="262"/>
      <c r="L424" s="262"/>
      <c r="M424" s="263"/>
    </row>
    <row r="425" spans="3:20" ht="12" thickBot="1">
      <c r="C425" s="261"/>
      <c r="D425" s="262"/>
      <c r="E425" s="262"/>
      <c r="F425" s="262"/>
      <c r="G425" s="262"/>
      <c r="H425" s="262"/>
      <c r="I425" s="262"/>
      <c r="J425" s="262"/>
      <c r="K425" s="262"/>
      <c r="L425" s="262"/>
      <c r="M425" s="263"/>
    </row>
    <row r="426" spans="3:20" ht="12" thickBot="1">
      <c r="C426" s="159" t="s">
        <v>227</v>
      </c>
      <c r="D426" s="160"/>
      <c r="E426" s="159" t="s">
        <v>282</v>
      </c>
      <c r="F426" s="160" t="s">
        <v>283</v>
      </c>
      <c r="G426" s="159" t="s">
        <v>282</v>
      </c>
      <c r="H426" s="276" t="s">
        <v>228</v>
      </c>
      <c r="I426" s="276"/>
      <c r="J426" s="276"/>
      <c r="K426" s="276"/>
      <c r="L426" s="276"/>
      <c r="M426" s="251"/>
    </row>
    <row r="427" spans="3:20" ht="12" thickBot="1">
      <c r="C427" s="161"/>
      <c r="D427" s="162"/>
      <c r="E427" s="163"/>
      <c r="F427" s="162"/>
      <c r="G427" s="161"/>
      <c r="H427" s="277">
        <f>S434</f>
        <v>0</v>
      </c>
      <c r="I427" s="278"/>
      <c r="J427" s="279"/>
      <c r="K427" s="280">
        <f>T434</f>
        <v>0</v>
      </c>
      <c r="L427" s="281"/>
      <c r="M427" s="282"/>
    </row>
    <row r="428" spans="3:20" ht="12" thickBot="1">
      <c r="C428" s="166" t="s">
        <v>226</v>
      </c>
      <c r="D428" s="167" t="s">
        <v>284</v>
      </c>
      <c r="E428" s="166" t="s">
        <v>285</v>
      </c>
      <c r="F428" s="167"/>
      <c r="G428" s="166" t="s">
        <v>285</v>
      </c>
      <c r="H428" s="262" t="s">
        <v>286</v>
      </c>
      <c r="I428" s="263"/>
      <c r="J428" s="262" t="s">
        <v>287</v>
      </c>
      <c r="K428" s="263"/>
      <c r="L428" s="283" t="s">
        <v>288</v>
      </c>
      <c r="M428" s="284"/>
      <c r="O428" s="264" t="s">
        <v>289</v>
      </c>
      <c r="P428" s="265"/>
      <c r="Q428" s="264" t="s">
        <v>290</v>
      </c>
      <c r="R428" s="265"/>
      <c r="S428" s="264" t="s">
        <v>284</v>
      </c>
      <c r="T428" s="265"/>
    </row>
    <row r="429" spans="3:20" ht="12" thickBot="1">
      <c r="C429" s="169" t="s">
        <v>291</v>
      </c>
      <c r="D429" s="170" t="s">
        <v>292</v>
      </c>
      <c r="E429" s="158"/>
      <c r="F429" s="170"/>
      <c r="G429" s="158"/>
      <c r="H429" s="171"/>
      <c r="I429" s="170"/>
      <c r="J429" s="171"/>
      <c r="K429" s="170"/>
      <c r="L429" s="171"/>
      <c r="M429" s="170"/>
      <c r="O429" s="172">
        <f t="shared" ref="O429:P431" si="57">H429+J429+L429</f>
        <v>0</v>
      </c>
      <c r="P429" s="172">
        <f t="shared" si="57"/>
        <v>0</v>
      </c>
      <c r="Q429" s="172">
        <f>IF(H429&gt;I429,1,0)+IF(J429&gt;K429,1,0)+IF(L429&gt;M429,1,0)</f>
        <v>0</v>
      </c>
      <c r="R429" s="173">
        <f>IF(H429&lt;I429,1,0)+IF(J429&lt;K429,1,0)+IF(L429&lt;M429,1,0)</f>
        <v>0</v>
      </c>
      <c r="S429" s="173">
        <f>IF(Q429&gt;R429,1,0)</f>
        <v>0</v>
      </c>
      <c r="T429" s="173">
        <f>IF(Q429&lt;R429,1,0)</f>
        <v>0</v>
      </c>
    </row>
    <row r="430" spans="3:20" ht="12" thickBot="1">
      <c r="C430" s="158"/>
      <c r="D430" s="170" t="s">
        <v>293</v>
      </c>
      <c r="E430" s="158"/>
      <c r="F430" s="170"/>
      <c r="G430" s="158"/>
      <c r="H430" s="171"/>
      <c r="I430" s="170"/>
      <c r="J430" s="171"/>
      <c r="K430" s="170"/>
      <c r="L430" s="171"/>
      <c r="M430" s="170"/>
      <c r="O430" s="174">
        <f t="shared" si="57"/>
        <v>0</v>
      </c>
      <c r="P430" s="174">
        <f t="shared" si="57"/>
        <v>0</v>
      </c>
      <c r="Q430" s="174">
        <f>IF(H430&gt;I430,1,0)+IF(J430&gt;K430,1,0)+IF(L430&gt;M430,1,0)</f>
        <v>0</v>
      </c>
      <c r="R430" s="175">
        <f>IF(H430&lt;I430,1,0)+IF(J430&lt;K430,1,0)+IF(L430&lt;M430,1,0)</f>
        <v>0</v>
      </c>
      <c r="S430" s="175">
        <f>IF(Q430&gt;R430,1,0)</f>
        <v>0</v>
      </c>
      <c r="T430" s="175">
        <f>IF(Q430&lt;R430,1,0)</f>
        <v>0</v>
      </c>
    </row>
    <row r="431" spans="3:20" ht="12" customHeight="1" thickBot="1">
      <c r="C431" s="266"/>
      <c r="D431" s="268" t="s">
        <v>294</v>
      </c>
      <c r="E431" s="158"/>
      <c r="F431" s="176"/>
      <c r="G431" s="158"/>
      <c r="H431" s="270"/>
      <c r="I431" s="273"/>
      <c r="J431" s="270"/>
      <c r="K431" s="273"/>
      <c r="L431" s="270"/>
      <c r="M431" s="273"/>
      <c r="O431" s="285">
        <f t="shared" si="57"/>
        <v>0</v>
      </c>
      <c r="P431" s="285">
        <f t="shared" si="57"/>
        <v>0</v>
      </c>
      <c r="Q431" s="285">
        <f>IF(H431&gt;I431,1,0)+IF(J431&gt;K431,1,0)+IF(L431&gt;M431,1,0)</f>
        <v>0</v>
      </c>
      <c r="R431" s="285">
        <f>IF(H431&lt;I431,1,0)+IF(J431&lt;K431,1,0)+IF(L431&lt;M431,1,0)</f>
        <v>0</v>
      </c>
      <c r="S431" s="285">
        <f>IF(Q431&gt;R431,1,0)</f>
        <v>0</v>
      </c>
      <c r="T431" s="285">
        <f>IF(Q431&lt;R431,1,0)</f>
        <v>0</v>
      </c>
    </row>
    <row r="432" spans="3:20" ht="12" thickBot="1">
      <c r="C432" s="266"/>
      <c r="D432" s="268"/>
      <c r="E432" s="177" t="s">
        <v>283</v>
      </c>
      <c r="F432" s="178"/>
      <c r="G432" s="177" t="s">
        <v>283</v>
      </c>
      <c r="H432" s="271"/>
      <c r="I432" s="274"/>
      <c r="J432" s="271"/>
      <c r="K432" s="274"/>
      <c r="L432" s="271"/>
      <c r="M432" s="274"/>
      <c r="O432" s="286"/>
      <c r="P432" s="286"/>
      <c r="Q432" s="286"/>
      <c r="R432" s="286"/>
      <c r="S432" s="286"/>
      <c r="T432" s="286"/>
    </row>
    <row r="433" spans="3:20" ht="12" thickBot="1">
      <c r="C433" s="267"/>
      <c r="D433" s="269"/>
      <c r="E433" s="158"/>
      <c r="F433" s="179"/>
      <c r="G433" s="158"/>
      <c r="H433" s="272"/>
      <c r="I433" s="275"/>
      <c r="J433" s="272"/>
      <c r="K433" s="275"/>
      <c r="L433" s="272"/>
      <c r="M433" s="275"/>
      <c r="O433" s="287"/>
      <c r="P433" s="287"/>
      <c r="Q433" s="287"/>
      <c r="R433" s="287"/>
      <c r="S433" s="287"/>
      <c r="T433" s="287"/>
    </row>
    <row r="434" spans="3:20" ht="12" thickBot="1">
      <c r="G434" s="180"/>
      <c r="H434" s="180"/>
      <c r="O434" s="175">
        <f t="shared" ref="O434:T434" si="58">O429+O430+O431</f>
        <v>0</v>
      </c>
      <c r="P434" s="175">
        <f t="shared" si="58"/>
        <v>0</v>
      </c>
      <c r="Q434" s="174">
        <f t="shared" si="58"/>
        <v>0</v>
      </c>
      <c r="R434" s="175">
        <f t="shared" si="58"/>
        <v>0</v>
      </c>
      <c r="S434" s="175">
        <f t="shared" si="58"/>
        <v>0</v>
      </c>
      <c r="T434" s="175">
        <f t="shared" si="58"/>
        <v>0</v>
      </c>
    </row>
    <row r="435" spans="3:20">
      <c r="C435" s="244" t="s">
        <v>278</v>
      </c>
      <c r="D435" s="245"/>
      <c r="E435" s="245"/>
      <c r="F435" s="245"/>
      <c r="G435" s="245"/>
      <c r="H435" s="245"/>
      <c r="I435" s="245"/>
      <c r="J435" s="245"/>
      <c r="K435" s="245"/>
      <c r="L435" s="245"/>
      <c r="M435" s="246"/>
    </row>
    <row r="436" spans="3:20" ht="12" thickBot="1">
      <c r="C436" s="247"/>
      <c r="D436" s="248"/>
      <c r="E436" s="248"/>
      <c r="F436" s="248"/>
      <c r="G436" s="248"/>
      <c r="H436" s="248"/>
      <c r="I436" s="248"/>
      <c r="J436" s="248"/>
      <c r="K436" s="248"/>
      <c r="L436" s="248"/>
      <c r="M436" s="249"/>
    </row>
    <row r="437" spans="3:20" ht="12" thickBot="1">
      <c r="C437" s="250" t="s">
        <v>225</v>
      </c>
      <c r="D437" s="251"/>
      <c r="E437" s="252" t="s">
        <v>279</v>
      </c>
      <c r="F437" s="253"/>
      <c r="G437" s="154" t="s">
        <v>280</v>
      </c>
      <c r="H437" s="254" t="s">
        <v>281</v>
      </c>
      <c r="I437" s="255"/>
      <c r="J437" s="255"/>
      <c r="K437" s="255"/>
      <c r="L437" s="255"/>
      <c r="M437" s="256"/>
      <c r="R437" s="155"/>
      <c r="S437" s="156"/>
      <c r="T437" s="157"/>
    </row>
    <row r="438" spans="3:20" ht="12" thickBot="1">
      <c r="C438" s="257"/>
      <c r="D438" s="258"/>
      <c r="E438" s="261"/>
      <c r="F438" s="263"/>
      <c r="G438" s="158"/>
      <c r="H438" s="261"/>
      <c r="I438" s="262"/>
      <c r="J438" s="262"/>
      <c r="K438" s="262"/>
      <c r="L438" s="262"/>
      <c r="M438" s="263"/>
    </row>
    <row r="439" spans="3:20" ht="12" thickBot="1">
      <c r="C439" s="261"/>
      <c r="D439" s="262"/>
      <c r="E439" s="262"/>
      <c r="F439" s="262"/>
      <c r="G439" s="262"/>
      <c r="H439" s="262"/>
      <c r="I439" s="262"/>
      <c r="J439" s="262"/>
      <c r="K439" s="262"/>
      <c r="L439" s="262"/>
      <c r="M439" s="263"/>
    </row>
    <row r="440" spans="3:20" ht="12" thickBot="1">
      <c r="C440" s="159" t="s">
        <v>227</v>
      </c>
      <c r="D440" s="160"/>
      <c r="E440" s="159" t="s">
        <v>282</v>
      </c>
      <c r="F440" s="160" t="s">
        <v>283</v>
      </c>
      <c r="G440" s="159" t="s">
        <v>282</v>
      </c>
      <c r="H440" s="276" t="s">
        <v>228</v>
      </c>
      <c r="I440" s="276"/>
      <c r="J440" s="276"/>
      <c r="K440" s="276"/>
      <c r="L440" s="276"/>
      <c r="M440" s="251"/>
    </row>
    <row r="441" spans="3:20" ht="12" thickBot="1">
      <c r="C441" s="161"/>
      <c r="D441" s="162"/>
      <c r="E441" s="163"/>
      <c r="F441" s="162"/>
      <c r="G441" s="161"/>
      <c r="H441" s="277">
        <f>S448</f>
        <v>0</v>
      </c>
      <c r="I441" s="278"/>
      <c r="J441" s="279"/>
      <c r="K441" s="280">
        <f>T448</f>
        <v>0</v>
      </c>
      <c r="L441" s="281"/>
      <c r="M441" s="282"/>
    </row>
    <row r="442" spans="3:20" ht="12" thickBot="1">
      <c r="C442" s="166" t="s">
        <v>226</v>
      </c>
      <c r="D442" s="167" t="s">
        <v>284</v>
      </c>
      <c r="E442" s="166" t="s">
        <v>285</v>
      </c>
      <c r="F442" s="167"/>
      <c r="G442" s="166" t="s">
        <v>285</v>
      </c>
      <c r="H442" s="262" t="s">
        <v>286</v>
      </c>
      <c r="I442" s="263"/>
      <c r="J442" s="262" t="s">
        <v>287</v>
      </c>
      <c r="K442" s="263"/>
      <c r="L442" s="283" t="s">
        <v>288</v>
      </c>
      <c r="M442" s="284"/>
      <c r="O442" s="264" t="s">
        <v>289</v>
      </c>
      <c r="P442" s="265"/>
      <c r="Q442" s="264" t="s">
        <v>290</v>
      </c>
      <c r="R442" s="265"/>
      <c r="S442" s="264" t="s">
        <v>284</v>
      </c>
      <c r="T442" s="265"/>
    </row>
    <row r="443" spans="3:20" ht="12" thickBot="1">
      <c r="C443" s="169" t="s">
        <v>291</v>
      </c>
      <c r="D443" s="170" t="s">
        <v>292</v>
      </c>
      <c r="E443" s="158"/>
      <c r="F443" s="170"/>
      <c r="G443" s="158"/>
      <c r="H443" s="171"/>
      <c r="I443" s="170"/>
      <c r="J443" s="171"/>
      <c r="K443" s="170"/>
      <c r="L443" s="171"/>
      <c r="M443" s="170"/>
      <c r="O443" s="172">
        <f t="shared" ref="O443:P445" si="59">H443+J443+L443</f>
        <v>0</v>
      </c>
      <c r="P443" s="172">
        <f t="shared" si="59"/>
        <v>0</v>
      </c>
      <c r="Q443" s="172">
        <f>IF(H443&gt;I443,1,0)+IF(J443&gt;K443,1,0)+IF(L443&gt;M443,1,0)</f>
        <v>0</v>
      </c>
      <c r="R443" s="173">
        <f>IF(H443&lt;I443,1,0)+IF(J443&lt;K443,1,0)+IF(L443&lt;M443,1,0)</f>
        <v>0</v>
      </c>
      <c r="S443" s="173">
        <f>IF(Q443&gt;R443,1,0)</f>
        <v>0</v>
      </c>
      <c r="T443" s="173">
        <f>IF(Q443&lt;R443,1,0)</f>
        <v>0</v>
      </c>
    </row>
    <row r="444" spans="3:20" ht="12" thickBot="1">
      <c r="C444" s="158"/>
      <c r="D444" s="170" t="s">
        <v>293</v>
      </c>
      <c r="E444" s="158"/>
      <c r="F444" s="170"/>
      <c r="G444" s="158"/>
      <c r="H444" s="171"/>
      <c r="I444" s="170"/>
      <c r="J444" s="171"/>
      <c r="K444" s="170"/>
      <c r="L444" s="171"/>
      <c r="M444" s="170"/>
      <c r="O444" s="174">
        <f t="shared" si="59"/>
        <v>0</v>
      </c>
      <c r="P444" s="174">
        <f t="shared" si="59"/>
        <v>0</v>
      </c>
      <c r="Q444" s="174">
        <f>IF(H444&gt;I444,1,0)+IF(J444&gt;K444,1,0)+IF(L444&gt;M444,1,0)</f>
        <v>0</v>
      </c>
      <c r="R444" s="175">
        <f>IF(H444&lt;I444,1,0)+IF(J444&lt;K444,1,0)+IF(L444&lt;M444,1,0)</f>
        <v>0</v>
      </c>
      <c r="S444" s="175">
        <f>IF(Q444&gt;R444,1,0)</f>
        <v>0</v>
      </c>
      <c r="T444" s="175">
        <f>IF(Q444&lt;R444,1,0)</f>
        <v>0</v>
      </c>
    </row>
    <row r="445" spans="3:20" ht="12" customHeight="1" thickBot="1">
      <c r="C445" s="266"/>
      <c r="D445" s="268" t="s">
        <v>294</v>
      </c>
      <c r="E445" s="158"/>
      <c r="F445" s="176"/>
      <c r="G445" s="158"/>
      <c r="H445" s="270"/>
      <c r="I445" s="273"/>
      <c r="J445" s="270"/>
      <c r="K445" s="273"/>
      <c r="L445" s="270"/>
      <c r="M445" s="273"/>
      <c r="O445" s="285">
        <f t="shared" si="59"/>
        <v>0</v>
      </c>
      <c r="P445" s="285">
        <f t="shared" si="59"/>
        <v>0</v>
      </c>
      <c r="Q445" s="285">
        <f>IF(H445&gt;I445,1,0)+IF(J445&gt;K445,1,0)+IF(L445&gt;M445,1,0)</f>
        <v>0</v>
      </c>
      <c r="R445" s="285">
        <f>IF(H445&lt;I445,1,0)+IF(J445&lt;K445,1,0)+IF(L445&lt;M445,1,0)</f>
        <v>0</v>
      </c>
      <c r="S445" s="285">
        <f>IF(Q445&gt;R445,1,0)</f>
        <v>0</v>
      </c>
      <c r="T445" s="285">
        <f>IF(Q445&lt;R445,1,0)</f>
        <v>0</v>
      </c>
    </row>
    <row r="446" spans="3:20" ht="12" thickBot="1">
      <c r="C446" s="266"/>
      <c r="D446" s="268"/>
      <c r="E446" s="177" t="s">
        <v>283</v>
      </c>
      <c r="F446" s="178"/>
      <c r="G446" s="177" t="s">
        <v>283</v>
      </c>
      <c r="H446" s="271"/>
      <c r="I446" s="274"/>
      <c r="J446" s="271"/>
      <c r="K446" s="274"/>
      <c r="L446" s="271"/>
      <c r="M446" s="274"/>
      <c r="O446" s="286"/>
      <c r="P446" s="286"/>
      <c r="Q446" s="286"/>
      <c r="R446" s="286"/>
      <c r="S446" s="286"/>
      <c r="T446" s="286"/>
    </row>
    <row r="447" spans="3:20" ht="12" thickBot="1">
      <c r="C447" s="267"/>
      <c r="D447" s="269"/>
      <c r="E447" s="158"/>
      <c r="F447" s="179"/>
      <c r="G447" s="158"/>
      <c r="H447" s="272"/>
      <c r="I447" s="275"/>
      <c r="J447" s="272"/>
      <c r="K447" s="275"/>
      <c r="L447" s="272"/>
      <c r="M447" s="275"/>
      <c r="O447" s="287"/>
      <c r="P447" s="287"/>
      <c r="Q447" s="287"/>
      <c r="R447" s="287"/>
      <c r="S447" s="287"/>
      <c r="T447" s="287"/>
    </row>
    <row r="448" spans="3:20" ht="12" thickBot="1">
      <c r="G448" s="180"/>
      <c r="H448" s="180"/>
      <c r="O448" s="175">
        <f t="shared" ref="O448:T448" si="60">O443+O444+O445</f>
        <v>0</v>
      </c>
      <c r="P448" s="175">
        <f t="shared" si="60"/>
        <v>0</v>
      </c>
      <c r="Q448" s="174">
        <f t="shared" si="60"/>
        <v>0</v>
      </c>
      <c r="R448" s="175">
        <f t="shared" si="60"/>
        <v>0</v>
      </c>
      <c r="S448" s="175">
        <f t="shared" si="60"/>
        <v>0</v>
      </c>
      <c r="T448" s="175">
        <f t="shared" si="60"/>
        <v>0</v>
      </c>
    </row>
    <row r="449" spans="3:20">
      <c r="C449" s="244" t="s">
        <v>278</v>
      </c>
      <c r="D449" s="245"/>
      <c r="E449" s="245"/>
      <c r="F449" s="245"/>
      <c r="G449" s="245"/>
      <c r="H449" s="245"/>
      <c r="I449" s="245"/>
      <c r="J449" s="245"/>
      <c r="K449" s="245"/>
      <c r="L449" s="245"/>
      <c r="M449" s="246"/>
    </row>
    <row r="450" spans="3:20" ht="12" thickBot="1">
      <c r="C450" s="247"/>
      <c r="D450" s="248"/>
      <c r="E450" s="248"/>
      <c r="F450" s="248"/>
      <c r="G450" s="248"/>
      <c r="H450" s="248"/>
      <c r="I450" s="248"/>
      <c r="J450" s="248"/>
      <c r="K450" s="248"/>
      <c r="L450" s="248"/>
      <c r="M450" s="249"/>
    </row>
    <row r="451" spans="3:20" ht="12" thickBot="1">
      <c r="C451" s="250" t="s">
        <v>225</v>
      </c>
      <c r="D451" s="251"/>
      <c r="E451" s="252" t="s">
        <v>279</v>
      </c>
      <c r="F451" s="253"/>
      <c r="G451" s="154" t="s">
        <v>280</v>
      </c>
      <c r="H451" s="254" t="s">
        <v>281</v>
      </c>
      <c r="I451" s="255"/>
      <c r="J451" s="255"/>
      <c r="K451" s="255"/>
      <c r="L451" s="255"/>
      <c r="M451" s="256"/>
      <c r="R451" s="155"/>
      <c r="S451" s="156"/>
      <c r="T451" s="157"/>
    </row>
    <row r="452" spans="3:20" ht="12" thickBot="1">
      <c r="C452" s="257"/>
      <c r="D452" s="258"/>
      <c r="E452" s="261"/>
      <c r="F452" s="263"/>
      <c r="G452" s="158"/>
      <c r="H452" s="261"/>
      <c r="I452" s="262"/>
      <c r="J452" s="262"/>
      <c r="K452" s="262"/>
      <c r="L452" s="262"/>
      <c r="M452" s="263"/>
    </row>
    <row r="453" spans="3:20" ht="12" thickBot="1">
      <c r="C453" s="261"/>
      <c r="D453" s="262"/>
      <c r="E453" s="262"/>
      <c r="F453" s="262"/>
      <c r="G453" s="262"/>
      <c r="H453" s="262"/>
      <c r="I453" s="262"/>
      <c r="J453" s="262"/>
      <c r="K453" s="262"/>
      <c r="L453" s="262"/>
      <c r="M453" s="263"/>
    </row>
    <row r="454" spans="3:20" ht="12" thickBot="1">
      <c r="C454" s="159" t="s">
        <v>227</v>
      </c>
      <c r="D454" s="160"/>
      <c r="E454" s="159" t="s">
        <v>282</v>
      </c>
      <c r="F454" s="160" t="s">
        <v>283</v>
      </c>
      <c r="G454" s="159" t="s">
        <v>282</v>
      </c>
      <c r="H454" s="276" t="s">
        <v>228</v>
      </c>
      <c r="I454" s="276"/>
      <c r="J454" s="276"/>
      <c r="K454" s="276"/>
      <c r="L454" s="276"/>
      <c r="M454" s="251"/>
    </row>
    <row r="455" spans="3:20" ht="12" thickBot="1">
      <c r="C455" s="161"/>
      <c r="D455" s="162"/>
      <c r="E455" s="163"/>
      <c r="F455" s="162"/>
      <c r="G455" s="161"/>
      <c r="H455" s="277">
        <f>S462</f>
        <v>0</v>
      </c>
      <c r="I455" s="278"/>
      <c r="J455" s="279"/>
      <c r="K455" s="280">
        <f>T462</f>
        <v>0</v>
      </c>
      <c r="L455" s="281"/>
      <c r="M455" s="282"/>
    </row>
    <row r="456" spans="3:20" ht="12" thickBot="1">
      <c r="C456" s="166" t="s">
        <v>226</v>
      </c>
      <c r="D456" s="167" t="s">
        <v>284</v>
      </c>
      <c r="E456" s="166" t="s">
        <v>285</v>
      </c>
      <c r="F456" s="167"/>
      <c r="G456" s="166" t="s">
        <v>285</v>
      </c>
      <c r="H456" s="262" t="s">
        <v>286</v>
      </c>
      <c r="I456" s="263"/>
      <c r="J456" s="262" t="s">
        <v>287</v>
      </c>
      <c r="K456" s="263"/>
      <c r="L456" s="283" t="s">
        <v>288</v>
      </c>
      <c r="M456" s="284"/>
      <c r="O456" s="264" t="s">
        <v>289</v>
      </c>
      <c r="P456" s="265"/>
      <c r="Q456" s="264" t="s">
        <v>290</v>
      </c>
      <c r="R456" s="265"/>
      <c r="S456" s="264" t="s">
        <v>284</v>
      </c>
      <c r="T456" s="265"/>
    </row>
    <row r="457" spans="3:20" ht="12" thickBot="1">
      <c r="C457" s="169" t="s">
        <v>291</v>
      </c>
      <c r="D457" s="170" t="s">
        <v>292</v>
      </c>
      <c r="E457" s="158"/>
      <c r="F457" s="170"/>
      <c r="G457" s="158"/>
      <c r="H457" s="171"/>
      <c r="I457" s="170"/>
      <c r="J457" s="171"/>
      <c r="K457" s="170"/>
      <c r="L457" s="171"/>
      <c r="M457" s="170"/>
      <c r="O457" s="172">
        <f t="shared" ref="O457:P459" si="61">H457+J457+L457</f>
        <v>0</v>
      </c>
      <c r="P457" s="172">
        <f t="shared" si="61"/>
        <v>0</v>
      </c>
      <c r="Q457" s="172">
        <f>IF(H457&gt;I457,1,0)+IF(J457&gt;K457,1,0)+IF(L457&gt;M457,1,0)</f>
        <v>0</v>
      </c>
      <c r="R457" s="173">
        <f>IF(H457&lt;I457,1,0)+IF(J457&lt;K457,1,0)+IF(L457&lt;M457,1,0)</f>
        <v>0</v>
      </c>
      <c r="S457" s="173">
        <f>IF(Q457&gt;R457,1,0)</f>
        <v>0</v>
      </c>
      <c r="T457" s="173">
        <f>IF(Q457&lt;R457,1,0)</f>
        <v>0</v>
      </c>
    </row>
    <row r="458" spans="3:20" ht="12" thickBot="1">
      <c r="C458" s="158"/>
      <c r="D458" s="170" t="s">
        <v>293</v>
      </c>
      <c r="E458" s="158"/>
      <c r="F458" s="170"/>
      <c r="G458" s="158"/>
      <c r="H458" s="171"/>
      <c r="I458" s="170"/>
      <c r="J458" s="171"/>
      <c r="K458" s="170"/>
      <c r="L458" s="171"/>
      <c r="M458" s="170"/>
      <c r="O458" s="174">
        <f t="shared" si="61"/>
        <v>0</v>
      </c>
      <c r="P458" s="174">
        <f t="shared" si="61"/>
        <v>0</v>
      </c>
      <c r="Q458" s="174">
        <f>IF(H458&gt;I458,1,0)+IF(J458&gt;K458,1,0)+IF(L458&gt;M458,1,0)</f>
        <v>0</v>
      </c>
      <c r="R458" s="175">
        <f>IF(H458&lt;I458,1,0)+IF(J458&lt;K458,1,0)+IF(L458&lt;M458,1,0)</f>
        <v>0</v>
      </c>
      <c r="S458" s="175">
        <f>IF(Q458&gt;R458,1,0)</f>
        <v>0</v>
      </c>
      <c r="T458" s="175">
        <f>IF(Q458&lt;R458,1,0)</f>
        <v>0</v>
      </c>
    </row>
    <row r="459" spans="3:20" ht="12" customHeight="1" thickBot="1">
      <c r="C459" s="266"/>
      <c r="D459" s="268" t="s">
        <v>294</v>
      </c>
      <c r="E459" s="158"/>
      <c r="F459" s="176"/>
      <c r="G459" s="158"/>
      <c r="H459" s="270"/>
      <c r="I459" s="273"/>
      <c r="J459" s="270"/>
      <c r="K459" s="273"/>
      <c r="L459" s="270"/>
      <c r="M459" s="273"/>
      <c r="O459" s="285">
        <f t="shared" si="61"/>
        <v>0</v>
      </c>
      <c r="P459" s="285">
        <f t="shared" si="61"/>
        <v>0</v>
      </c>
      <c r="Q459" s="285">
        <f>IF(H459&gt;I459,1,0)+IF(J459&gt;K459,1,0)+IF(L459&gt;M459,1,0)</f>
        <v>0</v>
      </c>
      <c r="R459" s="285">
        <f>IF(H459&lt;I459,1,0)+IF(J459&lt;K459,1,0)+IF(L459&lt;M459,1,0)</f>
        <v>0</v>
      </c>
      <c r="S459" s="285">
        <f>IF(Q459&gt;R459,1,0)</f>
        <v>0</v>
      </c>
      <c r="T459" s="285">
        <f>IF(Q459&lt;R459,1,0)</f>
        <v>0</v>
      </c>
    </row>
    <row r="460" spans="3:20" ht="12" thickBot="1">
      <c r="C460" s="266"/>
      <c r="D460" s="268"/>
      <c r="E460" s="177" t="s">
        <v>283</v>
      </c>
      <c r="F460" s="178"/>
      <c r="G460" s="177" t="s">
        <v>283</v>
      </c>
      <c r="H460" s="271"/>
      <c r="I460" s="274"/>
      <c r="J460" s="271"/>
      <c r="K460" s="274"/>
      <c r="L460" s="271"/>
      <c r="M460" s="274"/>
      <c r="O460" s="286"/>
      <c r="P460" s="286"/>
      <c r="Q460" s="286"/>
      <c r="R460" s="286"/>
      <c r="S460" s="286"/>
      <c r="T460" s="286"/>
    </row>
    <row r="461" spans="3:20" ht="12" thickBot="1">
      <c r="C461" s="267"/>
      <c r="D461" s="269"/>
      <c r="E461" s="158"/>
      <c r="F461" s="179"/>
      <c r="G461" s="158"/>
      <c r="H461" s="272"/>
      <c r="I461" s="275"/>
      <c r="J461" s="272"/>
      <c r="K461" s="275"/>
      <c r="L461" s="272"/>
      <c r="M461" s="275"/>
      <c r="O461" s="287"/>
      <c r="P461" s="287"/>
      <c r="Q461" s="287"/>
      <c r="R461" s="287"/>
      <c r="S461" s="287"/>
      <c r="T461" s="287"/>
    </row>
    <row r="462" spans="3:20" ht="12" thickBot="1">
      <c r="G462" s="180"/>
      <c r="H462" s="180"/>
      <c r="O462" s="175">
        <f t="shared" ref="O462:T462" si="62">O457+O458+O459</f>
        <v>0</v>
      </c>
      <c r="P462" s="175">
        <f t="shared" si="62"/>
        <v>0</v>
      </c>
      <c r="Q462" s="174">
        <f t="shared" si="62"/>
        <v>0</v>
      </c>
      <c r="R462" s="175">
        <f t="shared" si="62"/>
        <v>0</v>
      </c>
      <c r="S462" s="175">
        <f t="shared" si="62"/>
        <v>0</v>
      </c>
      <c r="T462" s="175">
        <f t="shared" si="62"/>
        <v>0</v>
      </c>
    </row>
    <row r="463" spans="3:20">
      <c r="C463" s="244" t="s">
        <v>278</v>
      </c>
      <c r="D463" s="245"/>
      <c r="E463" s="245"/>
      <c r="F463" s="245"/>
      <c r="G463" s="245"/>
      <c r="H463" s="245"/>
      <c r="I463" s="245"/>
      <c r="J463" s="245"/>
      <c r="K463" s="245"/>
      <c r="L463" s="245"/>
      <c r="M463" s="246"/>
    </row>
    <row r="464" spans="3:20" ht="12" thickBot="1">
      <c r="C464" s="247"/>
      <c r="D464" s="248"/>
      <c r="E464" s="248"/>
      <c r="F464" s="248"/>
      <c r="G464" s="248"/>
      <c r="H464" s="248"/>
      <c r="I464" s="248"/>
      <c r="J464" s="248"/>
      <c r="K464" s="248"/>
      <c r="L464" s="248"/>
      <c r="M464" s="249"/>
    </row>
    <row r="465" spans="3:20" ht="12" thickBot="1">
      <c r="C465" s="250" t="s">
        <v>225</v>
      </c>
      <c r="D465" s="251"/>
      <c r="E465" s="252" t="s">
        <v>279</v>
      </c>
      <c r="F465" s="253"/>
      <c r="G465" s="154" t="s">
        <v>280</v>
      </c>
      <c r="H465" s="254" t="s">
        <v>281</v>
      </c>
      <c r="I465" s="255"/>
      <c r="J465" s="255"/>
      <c r="K465" s="255"/>
      <c r="L465" s="255"/>
      <c r="M465" s="256"/>
      <c r="R465" s="155"/>
      <c r="S465" s="156"/>
      <c r="T465" s="157"/>
    </row>
    <row r="466" spans="3:20" ht="12" thickBot="1">
      <c r="C466" s="257"/>
      <c r="D466" s="258"/>
      <c r="E466" s="261"/>
      <c r="F466" s="263"/>
      <c r="G466" s="158"/>
      <c r="H466" s="261"/>
      <c r="I466" s="262"/>
      <c r="J466" s="262"/>
      <c r="K466" s="262"/>
      <c r="L466" s="262"/>
      <c r="M466" s="263"/>
    </row>
    <row r="467" spans="3:20" ht="12" thickBot="1">
      <c r="C467" s="261"/>
      <c r="D467" s="262"/>
      <c r="E467" s="262"/>
      <c r="F467" s="262"/>
      <c r="G467" s="262"/>
      <c r="H467" s="262"/>
      <c r="I467" s="262"/>
      <c r="J467" s="262"/>
      <c r="K467" s="262"/>
      <c r="L467" s="262"/>
      <c r="M467" s="263"/>
    </row>
    <row r="468" spans="3:20" ht="12" thickBot="1">
      <c r="C468" s="159" t="s">
        <v>227</v>
      </c>
      <c r="D468" s="160"/>
      <c r="E468" s="159" t="s">
        <v>282</v>
      </c>
      <c r="F468" s="160" t="s">
        <v>283</v>
      </c>
      <c r="G468" s="159" t="s">
        <v>282</v>
      </c>
      <c r="H468" s="276" t="s">
        <v>228</v>
      </c>
      <c r="I468" s="276"/>
      <c r="J468" s="276"/>
      <c r="K468" s="276"/>
      <c r="L468" s="276"/>
      <c r="M468" s="251"/>
    </row>
    <row r="469" spans="3:20" ht="12" thickBot="1">
      <c r="C469" s="161"/>
      <c r="D469" s="162"/>
      <c r="E469" s="163"/>
      <c r="F469" s="162"/>
      <c r="G469" s="161"/>
      <c r="H469" s="277">
        <f>S476</f>
        <v>0</v>
      </c>
      <c r="I469" s="278"/>
      <c r="J469" s="279"/>
      <c r="K469" s="280">
        <f>T476</f>
        <v>0</v>
      </c>
      <c r="L469" s="281"/>
      <c r="M469" s="282"/>
    </row>
    <row r="470" spans="3:20" ht="12" thickBot="1">
      <c r="C470" s="166" t="s">
        <v>226</v>
      </c>
      <c r="D470" s="167" t="s">
        <v>284</v>
      </c>
      <c r="E470" s="166" t="s">
        <v>285</v>
      </c>
      <c r="F470" s="167"/>
      <c r="G470" s="166" t="s">
        <v>285</v>
      </c>
      <c r="H470" s="262" t="s">
        <v>286</v>
      </c>
      <c r="I470" s="263"/>
      <c r="J470" s="262" t="s">
        <v>287</v>
      </c>
      <c r="K470" s="263"/>
      <c r="L470" s="283" t="s">
        <v>288</v>
      </c>
      <c r="M470" s="284"/>
      <c r="O470" s="264" t="s">
        <v>289</v>
      </c>
      <c r="P470" s="265"/>
      <c r="Q470" s="264" t="s">
        <v>290</v>
      </c>
      <c r="R470" s="265"/>
      <c r="S470" s="264" t="s">
        <v>284</v>
      </c>
      <c r="T470" s="265"/>
    </row>
    <row r="471" spans="3:20" ht="12" thickBot="1">
      <c r="C471" s="169" t="s">
        <v>291</v>
      </c>
      <c r="D471" s="170" t="s">
        <v>292</v>
      </c>
      <c r="E471" s="158"/>
      <c r="F471" s="170"/>
      <c r="G471" s="158"/>
      <c r="H471" s="171"/>
      <c r="I471" s="170"/>
      <c r="J471" s="171"/>
      <c r="K471" s="170"/>
      <c r="L471" s="171"/>
      <c r="M471" s="170"/>
      <c r="O471" s="172">
        <f t="shared" ref="O471:P473" si="63">H471+J471+L471</f>
        <v>0</v>
      </c>
      <c r="P471" s="172">
        <f t="shared" si="63"/>
        <v>0</v>
      </c>
      <c r="Q471" s="172">
        <f>IF(H471&gt;I471,1,0)+IF(J471&gt;K471,1,0)+IF(L471&gt;M471,1,0)</f>
        <v>0</v>
      </c>
      <c r="R471" s="173">
        <f>IF(H471&lt;I471,1,0)+IF(J471&lt;K471,1,0)+IF(L471&lt;M471,1,0)</f>
        <v>0</v>
      </c>
      <c r="S471" s="173">
        <f>IF(Q471&gt;R471,1,0)</f>
        <v>0</v>
      </c>
      <c r="T471" s="173">
        <f>IF(Q471&lt;R471,1,0)</f>
        <v>0</v>
      </c>
    </row>
    <row r="472" spans="3:20" ht="12" thickBot="1">
      <c r="C472" s="158"/>
      <c r="D472" s="170" t="s">
        <v>293</v>
      </c>
      <c r="E472" s="158"/>
      <c r="F472" s="170"/>
      <c r="G472" s="158"/>
      <c r="H472" s="171"/>
      <c r="I472" s="170"/>
      <c r="J472" s="171"/>
      <c r="K472" s="170"/>
      <c r="L472" s="171"/>
      <c r="M472" s="170"/>
      <c r="O472" s="174">
        <f t="shared" si="63"/>
        <v>0</v>
      </c>
      <c r="P472" s="174">
        <f t="shared" si="63"/>
        <v>0</v>
      </c>
      <c r="Q472" s="174">
        <f>IF(H472&gt;I472,1,0)+IF(J472&gt;K472,1,0)+IF(L472&gt;M472,1,0)</f>
        <v>0</v>
      </c>
      <c r="R472" s="175">
        <f>IF(H472&lt;I472,1,0)+IF(J472&lt;K472,1,0)+IF(L472&lt;M472,1,0)</f>
        <v>0</v>
      </c>
      <c r="S472" s="175">
        <f>IF(Q472&gt;R472,1,0)</f>
        <v>0</v>
      </c>
      <c r="T472" s="175">
        <f>IF(Q472&lt;R472,1,0)</f>
        <v>0</v>
      </c>
    </row>
    <row r="473" spans="3:20" ht="12" customHeight="1" thickBot="1">
      <c r="C473" s="266"/>
      <c r="D473" s="268" t="s">
        <v>294</v>
      </c>
      <c r="E473" s="158"/>
      <c r="F473" s="176"/>
      <c r="G473" s="158"/>
      <c r="H473" s="270"/>
      <c r="I473" s="273"/>
      <c r="J473" s="270"/>
      <c r="K473" s="273"/>
      <c r="L473" s="270"/>
      <c r="M473" s="273"/>
      <c r="O473" s="285">
        <f t="shared" si="63"/>
        <v>0</v>
      </c>
      <c r="P473" s="285">
        <f t="shared" si="63"/>
        <v>0</v>
      </c>
      <c r="Q473" s="285">
        <f>IF(H473&gt;I473,1,0)+IF(J473&gt;K473,1,0)+IF(L473&gt;M473,1,0)</f>
        <v>0</v>
      </c>
      <c r="R473" s="285">
        <f>IF(H473&lt;I473,1,0)+IF(J473&lt;K473,1,0)+IF(L473&lt;M473,1,0)</f>
        <v>0</v>
      </c>
      <c r="S473" s="285">
        <f>IF(Q473&gt;R473,1,0)</f>
        <v>0</v>
      </c>
      <c r="T473" s="285">
        <f>IF(Q473&lt;R473,1,0)</f>
        <v>0</v>
      </c>
    </row>
    <row r="474" spans="3:20" ht="12" thickBot="1">
      <c r="C474" s="266"/>
      <c r="D474" s="268"/>
      <c r="E474" s="177" t="s">
        <v>283</v>
      </c>
      <c r="F474" s="178"/>
      <c r="G474" s="177" t="s">
        <v>283</v>
      </c>
      <c r="H474" s="271"/>
      <c r="I474" s="274"/>
      <c r="J474" s="271"/>
      <c r="K474" s="274"/>
      <c r="L474" s="271"/>
      <c r="M474" s="274"/>
      <c r="O474" s="286"/>
      <c r="P474" s="286"/>
      <c r="Q474" s="286"/>
      <c r="R474" s="286"/>
      <c r="S474" s="286"/>
      <c r="T474" s="286"/>
    </row>
    <row r="475" spans="3:20" ht="12" thickBot="1">
      <c r="C475" s="267"/>
      <c r="D475" s="269"/>
      <c r="E475" s="158"/>
      <c r="F475" s="179"/>
      <c r="G475" s="158"/>
      <c r="H475" s="272"/>
      <c r="I475" s="275"/>
      <c r="J475" s="272"/>
      <c r="K475" s="275"/>
      <c r="L475" s="272"/>
      <c r="M475" s="275"/>
      <c r="O475" s="287"/>
      <c r="P475" s="287"/>
      <c r="Q475" s="287"/>
      <c r="R475" s="287"/>
      <c r="S475" s="287"/>
      <c r="T475" s="287"/>
    </row>
    <row r="476" spans="3:20" ht="12" thickBot="1">
      <c r="G476" s="180"/>
      <c r="H476" s="180"/>
      <c r="O476" s="175">
        <f t="shared" ref="O476:T476" si="64">O471+O472+O473</f>
        <v>0</v>
      </c>
      <c r="P476" s="175">
        <f t="shared" si="64"/>
        <v>0</v>
      </c>
      <c r="Q476" s="174">
        <f t="shared" si="64"/>
        <v>0</v>
      </c>
      <c r="R476" s="175">
        <f t="shared" si="64"/>
        <v>0</v>
      </c>
      <c r="S476" s="175">
        <f t="shared" si="64"/>
        <v>0</v>
      </c>
      <c r="T476" s="175">
        <f t="shared" si="64"/>
        <v>0</v>
      </c>
    </row>
    <row r="477" spans="3:20">
      <c r="C477" s="244" t="s">
        <v>278</v>
      </c>
      <c r="D477" s="245"/>
      <c r="E477" s="245"/>
      <c r="F477" s="245"/>
      <c r="G477" s="245"/>
      <c r="H477" s="245"/>
      <c r="I477" s="245"/>
      <c r="J477" s="245"/>
      <c r="K477" s="245"/>
      <c r="L477" s="245"/>
      <c r="M477" s="246"/>
    </row>
    <row r="478" spans="3:20" ht="12" thickBot="1">
      <c r="C478" s="247"/>
      <c r="D478" s="248"/>
      <c r="E478" s="248"/>
      <c r="F478" s="248"/>
      <c r="G478" s="248"/>
      <c r="H478" s="248"/>
      <c r="I478" s="248"/>
      <c r="J478" s="248"/>
      <c r="K478" s="248"/>
      <c r="L478" s="248"/>
      <c r="M478" s="249"/>
    </row>
    <row r="479" spans="3:20" ht="12" thickBot="1">
      <c r="C479" s="250" t="s">
        <v>225</v>
      </c>
      <c r="D479" s="251"/>
      <c r="E479" s="252" t="s">
        <v>279</v>
      </c>
      <c r="F479" s="253"/>
      <c r="G479" s="154" t="s">
        <v>280</v>
      </c>
      <c r="H479" s="254" t="s">
        <v>281</v>
      </c>
      <c r="I479" s="255"/>
      <c r="J479" s="255"/>
      <c r="K479" s="255"/>
      <c r="L479" s="255"/>
      <c r="M479" s="256"/>
      <c r="R479" s="155"/>
      <c r="S479" s="156"/>
      <c r="T479" s="157"/>
    </row>
    <row r="480" spans="3:20" ht="12" thickBot="1">
      <c r="C480" s="257"/>
      <c r="D480" s="258"/>
      <c r="E480" s="261"/>
      <c r="F480" s="263"/>
      <c r="G480" s="158"/>
      <c r="H480" s="261"/>
      <c r="I480" s="262"/>
      <c r="J480" s="262"/>
      <c r="K480" s="262"/>
      <c r="L480" s="262"/>
      <c r="M480" s="263"/>
    </row>
    <row r="481" spans="3:20" ht="12" thickBot="1">
      <c r="C481" s="261"/>
      <c r="D481" s="262"/>
      <c r="E481" s="262"/>
      <c r="F481" s="262"/>
      <c r="G481" s="262"/>
      <c r="H481" s="262"/>
      <c r="I481" s="262"/>
      <c r="J481" s="262"/>
      <c r="K481" s="262"/>
      <c r="L481" s="262"/>
      <c r="M481" s="263"/>
    </row>
    <row r="482" spans="3:20" ht="12" thickBot="1">
      <c r="C482" s="159" t="s">
        <v>227</v>
      </c>
      <c r="D482" s="160"/>
      <c r="E482" s="159" t="s">
        <v>282</v>
      </c>
      <c r="F482" s="160" t="s">
        <v>283</v>
      </c>
      <c r="G482" s="159" t="s">
        <v>282</v>
      </c>
      <c r="H482" s="276" t="s">
        <v>228</v>
      </c>
      <c r="I482" s="276"/>
      <c r="J482" s="276"/>
      <c r="K482" s="276"/>
      <c r="L482" s="276"/>
      <c r="M482" s="251"/>
    </row>
    <row r="483" spans="3:20" ht="12" thickBot="1">
      <c r="C483" s="161"/>
      <c r="D483" s="162"/>
      <c r="E483" s="163"/>
      <c r="F483" s="162"/>
      <c r="G483" s="161"/>
      <c r="H483" s="277">
        <f>S490</f>
        <v>0</v>
      </c>
      <c r="I483" s="278"/>
      <c r="J483" s="279"/>
      <c r="K483" s="280">
        <f>T490</f>
        <v>0</v>
      </c>
      <c r="L483" s="281"/>
      <c r="M483" s="282"/>
    </row>
    <row r="484" spans="3:20" ht="12" thickBot="1">
      <c r="C484" s="166" t="s">
        <v>226</v>
      </c>
      <c r="D484" s="167" t="s">
        <v>284</v>
      </c>
      <c r="E484" s="166" t="s">
        <v>285</v>
      </c>
      <c r="F484" s="167"/>
      <c r="G484" s="166" t="s">
        <v>285</v>
      </c>
      <c r="H484" s="262" t="s">
        <v>286</v>
      </c>
      <c r="I484" s="263"/>
      <c r="J484" s="262" t="s">
        <v>287</v>
      </c>
      <c r="K484" s="263"/>
      <c r="L484" s="283" t="s">
        <v>288</v>
      </c>
      <c r="M484" s="284"/>
      <c r="O484" s="264" t="s">
        <v>289</v>
      </c>
      <c r="P484" s="265"/>
      <c r="Q484" s="264" t="s">
        <v>290</v>
      </c>
      <c r="R484" s="265"/>
      <c r="S484" s="264" t="s">
        <v>284</v>
      </c>
      <c r="T484" s="265"/>
    </row>
    <row r="485" spans="3:20" ht="12" thickBot="1">
      <c r="C485" s="169" t="s">
        <v>291</v>
      </c>
      <c r="D485" s="170" t="s">
        <v>292</v>
      </c>
      <c r="E485" s="158"/>
      <c r="F485" s="170"/>
      <c r="G485" s="158"/>
      <c r="H485" s="171"/>
      <c r="I485" s="170"/>
      <c r="J485" s="171"/>
      <c r="K485" s="170"/>
      <c r="L485" s="171"/>
      <c r="M485" s="170"/>
      <c r="O485" s="172">
        <f t="shared" ref="O485:P487" si="65">H485+J485+L485</f>
        <v>0</v>
      </c>
      <c r="P485" s="172">
        <f t="shared" si="65"/>
        <v>0</v>
      </c>
      <c r="Q485" s="172">
        <f>IF(H485&gt;I485,1,0)+IF(J485&gt;K485,1,0)+IF(L485&gt;M485,1,0)</f>
        <v>0</v>
      </c>
      <c r="R485" s="173">
        <f>IF(H485&lt;I485,1,0)+IF(J485&lt;K485,1,0)+IF(L485&lt;M485,1,0)</f>
        <v>0</v>
      </c>
      <c r="S485" s="173">
        <f>IF(Q485&gt;R485,1,0)</f>
        <v>0</v>
      </c>
      <c r="T485" s="173">
        <f>IF(Q485&lt;R485,1,0)</f>
        <v>0</v>
      </c>
    </row>
    <row r="486" spans="3:20" ht="12" thickBot="1">
      <c r="C486" s="158"/>
      <c r="D486" s="170" t="s">
        <v>293</v>
      </c>
      <c r="E486" s="158"/>
      <c r="F486" s="170"/>
      <c r="G486" s="158"/>
      <c r="H486" s="171"/>
      <c r="I486" s="170"/>
      <c r="J486" s="171"/>
      <c r="K486" s="170"/>
      <c r="L486" s="171"/>
      <c r="M486" s="170"/>
      <c r="O486" s="174">
        <f t="shared" si="65"/>
        <v>0</v>
      </c>
      <c r="P486" s="174">
        <f t="shared" si="65"/>
        <v>0</v>
      </c>
      <c r="Q486" s="174">
        <f>IF(H486&gt;I486,1,0)+IF(J486&gt;K486,1,0)+IF(L486&gt;M486,1,0)</f>
        <v>0</v>
      </c>
      <c r="R486" s="175">
        <f>IF(H486&lt;I486,1,0)+IF(J486&lt;K486,1,0)+IF(L486&lt;M486,1,0)</f>
        <v>0</v>
      </c>
      <c r="S486" s="175">
        <f>IF(Q486&gt;R486,1,0)</f>
        <v>0</v>
      </c>
      <c r="T486" s="175">
        <f>IF(Q486&lt;R486,1,0)</f>
        <v>0</v>
      </c>
    </row>
    <row r="487" spans="3:20" ht="12" customHeight="1" thickBot="1">
      <c r="C487" s="266"/>
      <c r="D487" s="268" t="s">
        <v>294</v>
      </c>
      <c r="E487" s="158"/>
      <c r="F487" s="176"/>
      <c r="G487" s="158"/>
      <c r="H487" s="270"/>
      <c r="I487" s="273"/>
      <c r="J487" s="270"/>
      <c r="K487" s="273"/>
      <c r="L487" s="270"/>
      <c r="M487" s="273"/>
      <c r="O487" s="285">
        <f t="shared" si="65"/>
        <v>0</v>
      </c>
      <c r="P487" s="285">
        <f t="shared" si="65"/>
        <v>0</v>
      </c>
      <c r="Q487" s="285">
        <f>IF(H487&gt;I487,1,0)+IF(J487&gt;K487,1,0)+IF(L487&gt;M487,1,0)</f>
        <v>0</v>
      </c>
      <c r="R487" s="285">
        <f>IF(H487&lt;I487,1,0)+IF(J487&lt;K487,1,0)+IF(L487&lt;M487,1,0)</f>
        <v>0</v>
      </c>
      <c r="S487" s="285">
        <f>IF(Q487&gt;R487,1,0)</f>
        <v>0</v>
      </c>
      <c r="T487" s="285">
        <f>IF(Q487&lt;R487,1,0)</f>
        <v>0</v>
      </c>
    </row>
    <row r="488" spans="3:20" ht="12" thickBot="1">
      <c r="C488" s="266"/>
      <c r="D488" s="268"/>
      <c r="E488" s="177" t="s">
        <v>283</v>
      </c>
      <c r="F488" s="178"/>
      <c r="G488" s="177" t="s">
        <v>283</v>
      </c>
      <c r="H488" s="271"/>
      <c r="I488" s="274"/>
      <c r="J488" s="271"/>
      <c r="K488" s="274"/>
      <c r="L488" s="271"/>
      <c r="M488" s="274"/>
      <c r="O488" s="286"/>
      <c r="P488" s="286"/>
      <c r="Q488" s="286"/>
      <c r="R488" s="286"/>
      <c r="S488" s="286"/>
      <c r="T488" s="286"/>
    </row>
    <row r="489" spans="3:20" ht="12" thickBot="1">
      <c r="C489" s="267"/>
      <c r="D489" s="269"/>
      <c r="E489" s="158"/>
      <c r="F489" s="179"/>
      <c r="G489" s="158"/>
      <c r="H489" s="272"/>
      <c r="I489" s="275"/>
      <c r="J489" s="272"/>
      <c r="K489" s="275"/>
      <c r="L489" s="272"/>
      <c r="M489" s="275"/>
      <c r="O489" s="287"/>
      <c r="P489" s="287"/>
      <c r="Q489" s="287"/>
      <c r="R489" s="287"/>
      <c r="S489" s="287"/>
      <c r="T489" s="287"/>
    </row>
    <row r="490" spans="3:20" ht="12" thickBot="1">
      <c r="G490" s="180"/>
      <c r="H490" s="180"/>
      <c r="O490" s="175">
        <f t="shared" ref="O490:T490" si="66">O485+O486+O487</f>
        <v>0</v>
      </c>
      <c r="P490" s="175">
        <f t="shared" si="66"/>
        <v>0</v>
      </c>
      <c r="Q490" s="174">
        <f t="shared" si="66"/>
        <v>0</v>
      </c>
      <c r="R490" s="175">
        <f t="shared" si="66"/>
        <v>0</v>
      </c>
      <c r="S490" s="175">
        <f t="shared" si="66"/>
        <v>0</v>
      </c>
      <c r="T490" s="175">
        <f t="shared" si="66"/>
        <v>0</v>
      </c>
    </row>
    <row r="491" spans="3:20">
      <c r="C491" s="244" t="s">
        <v>278</v>
      </c>
      <c r="D491" s="245"/>
      <c r="E491" s="245"/>
      <c r="F491" s="245"/>
      <c r="G491" s="245"/>
      <c r="H491" s="245"/>
      <c r="I491" s="245"/>
      <c r="J491" s="245"/>
      <c r="K491" s="245"/>
      <c r="L491" s="245"/>
      <c r="M491" s="246"/>
    </row>
    <row r="492" spans="3:20" ht="12" thickBot="1">
      <c r="C492" s="247"/>
      <c r="D492" s="248"/>
      <c r="E492" s="248"/>
      <c r="F492" s="248"/>
      <c r="G492" s="248"/>
      <c r="H492" s="248"/>
      <c r="I492" s="248"/>
      <c r="J492" s="248"/>
      <c r="K492" s="248"/>
      <c r="L492" s="248"/>
      <c r="M492" s="249"/>
    </row>
    <row r="493" spans="3:20" ht="12" thickBot="1">
      <c r="C493" s="250" t="s">
        <v>225</v>
      </c>
      <c r="D493" s="251"/>
      <c r="E493" s="252" t="s">
        <v>279</v>
      </c>
      <c r="F493" s="253"/>
      <c r="G493" s="154" t="s">
        <v>280</v>
      </c>
      <c r="H493" s="254" t="s">
        <v>281</v>
      </c>
      <c r="I493" s="255"/>
      <c r="J493" s="255"/>
      <c r="K493" s="255"/>
      <c r="L493" s="255"/>
      <c r="M493" s="256"/>
      <c r="R493" s="155"/>
      <c r="S493" s="156"/>
      <c r="T493" s="157"/>
    </row>
    <row r="494" spans="3:20" ht="12" thickBot="1">
      <c r="C494" s="257"/>
      <c r="D494" s="258"/>
      <c r="E494" s="261"/>
      <c r="F494" s="263"/>
      <c r="G494" s="158"/>
      <c r="H494" s="261"/>
      <c r="I494" s="262"/>
      <c r="J494" s="262"/>
      <c r="K494" s="262"/>
      <c r="L494" s="262"/>
      <c r="M494" s="263"/>
    </row>
    <row r="495" spans="3:20" ht="12" thickBot="1">
      <c r="C495" s="261"/>
      <c r="D495" s="262"/>
      <c r="E495" s="262"/>
      <c r="F495" s="262"/>
      <c r="G495" s="262"/>
      <c r="H495" s="262"/>
      <c r="I495" s="262"/>
      <c r="J495" s="262"/>
      <c r="K495" s="262"/>
      <c r="L495" s="262"/>
      <c r="M495" s="263"/>
    </row>
    <row r="496" spans="3:20" ht="12" thickBot="1">
      <c r="C496" s="159" t="s">
        <v>227</v>
      </c>
      <c r="D496" s="160"/>
      <c r="E496" s="159" t="s">
        <v>282</v>
      </c>
      <c r="F496" s="160" t="s">
        <v>283</v>
      </c>
      <c r="G496" s="159" t="s">
        <v>282</v>
      </c>
      <c r="H496" s="276" t="s">
        <v>228</v>
      </c>
      <c r="I496" s="276"/>
      <c r="J496" s="276"/>
      <c r="K496" s="276"/>
      <c r="L496" s="276"/>
      <c r="M496" s="251"/>
    </row>
    <row r="497" spans="3:20" ht="12" thickBot="1">
      <c r="C497" s="161"/>
      <c r="D497" s="162"/>
      <c r="E497" s="163"/>
      <c r="F497" s="162"/>
      <c r="G497" s="161"/>
      <c r="H497" s="277">
        <f>S504</f>
        <v>0</v>
      </c>
      <c r="I497" s="278"/>
      <c r="J497" s="279"/>
      <c r="K497" s="280">
        <f>T504</f>
        <v>0</v>
      </c>
      <c r="L497" s="281"/>
      <c r="M497" s="282"/>
    </row>
    <row r="498" spans="3:20" ht="12" thickBot="1">
      <c r="C498" s="166" t="s">
        <v>226</v>
      </c>
      <c r="D498" s="167" t="s">
        <v>284</v>
      </c>
      <c r="E498" s="166" t="s">
        <v>285</v>
      </c>
      <c r="F498" s="167"/>
      <c r="G498" s="166" t="s">
        <v>285</v>
      </c>
      <c r="H498" s="262" t="s">
        <v>286</v>
      </c>
      <c r="I498" s="263"/>
      <c r="J498" s="262" t="s">
        <v>287</v>
      </c>
      <c r="K498" s="263"/>
      <c r="L498" s="283" t="s">
        <v>288</v>
      </c>
      <c r="M498" s="284"/>
      <c r="O498" s="264" t="s">
        <v>289</v>
      </c>
      <c r="P498" s="265"/>
      <c r="Q498" s="264" t="s">
        <v>290</v>
      </c>
      <c r="R498" s="265"/>
      <c r="S498" s="264" t="s">
        <v>284</v>
      </c>
      <c r="T498" s="265"/>
    </row>
    <row r="499" spans="3:20" ht="12" thickBot="1">
      <c r="C499" s="169" t="s">
        <v>291</v>
      </c>
      <c r="D499" s="170" t="s">
        <v>292</v>
      </c>
      <c r="E499" s="158"/>
      <c r="F499" s="170"/>
      <c r="G499" s="158"/>
      <c r="H499" s="171"/>
      <c r="I499" s="170"/>
      <c r="J499" s="171"/>
      <c r="K499" s="170"/>
      <c r="L499" s="171"/>
      <c r="M499" s="170"/>
      <c r="O499" s="172">
        <f t="shared" ref="O499:P501" si="67">H499+J499+L499</f>
        <v>0</v>
      </c>
      <c r="P499" s="172">
        <f t="shared" si="67"/>
        <v>0</v>
      </c>
      <c r="Q499" s="172">
        <f>IF(H499&gt;I499,1,0)+IF(J499&gt;K499,1,0)+IF(L499&gt;M499,1,0)</f>
        <v>0</v>
      </c>
      <c r="R499" s="173">
        <f>IF(H499&lt;I499,1,0)+IF(J499&lt;K499,1,0)+IF(L499&lt;M499,1,0)</f>
        <v>0</v>
      </c>
      <c r="S499" s="173">
        <f>IF(Q499&gt;R499,1,0)</f>
        <v>0</v>
      </c>
      <c r="T499" s="173">
        <f>IF(Q499&lt;R499,1,0)</f>
        <v>0</v>
      </c>
    </row>
    <row r="500" spans="3:20" ht="12" thickBot="1">
      <c r="C500" s="158"/>
      <c r="D500" s="170" t="s">
        <v>293</v>
      </c>
      <c r="E500" s="158"/>
      <c r="F500" s="170"/>
      <c r="G500" s="158"/>
      <c r="H500" s="171"/>
      <c r="I500" s="170"/>
      <c r="J500" s="171"/>
      <c r="K500" s="170"/>
      <c r="L500" s="171"/>
      <c r="M500" s="170"/>
      <c r="O500" s="174">
        <f t="shared" si="67"/>
        <v>0</v>
      </c>
      <c r="P500" s="174">
        <f t="shared" si="67"/>
        <v>0</v>
      </c>
      <c r="Q500" s="174">
        <f>IF(H500&gt;I500,1,0)+IF(J500&gt;K500,1,0)+IF(L500&gt;M500,1,0)</f>
        <v>0</v>
      </c>
      <c r="R500" s="175">
        <f>IF(H500&lt;I500,1,0)+IF(J500&lt;K500,1,0)+IF(L500&lt;M500,1,0)</f>
        <v>0</v>
      </c>
      <c r="S500" s="175">
        <f>IF(Q500&gt;R500,1,0)</f>
        <v>0</v>
      </c>
      <c r="T500" s="175">
        <f>IF(Q500&lt;R500,1,0)</f>
        <v>0</v>
      </c>
    </row>
    <row r="501" spans="3:20" ht="12" customHeight="1" thickBot="1">
      <c r="C501" s="266"/>
      <c r="D501" s="268" t="s">
        <v>294</v>
      </c>
      <c r="E501" s="158"/>
      <c r="F501" s="176"/>
      <c r="G501" s="158"/>
      <c r="H501" s="270"/>
      <c r="I501" s="273"/>
      <c r="J501" s="270"/>
      <c r="K501" s="273"/>
      <c r="L501" s="270"/>
      <c r="M501" s="273"/>
      <c r="O501" s="285">
        <f t="shared" si="67"/>
        <v>0</v>
      </c>
      <c r="P501" s="285">
        <f t="shared" si="67"/>
        <v>0</v>
      </c>
      <c r="Q501" s="285">
        <f>IF(H501&gt;I501,1,0)+IF(J501&gt;K501,1,0)+IF(L501&gt;M501,1,0)</f>
        <v>0</v>
      </c>
      <c r="R501" s="285">
        <f>IF(H501&lt;I501,1,0)+IF(J501&lt;K501,1,0)+IF(L501&lt;M501,1,0)</f>
        <v>0</v>
      </c>
      <c r="S501" s="285">
        <f>IF(Q501&gt;R501,1,0)</f>
        <v>0</v>
      </c>
      <c r="T501" s="285">
        <f>IF(Q501&lt;R501,1,0)</f>
        <v>0</v>
      </c>
    </row>
    <row r="502" spans="3:20" ht="12" thickBot="1">
      <c r="C502" s="266"/>
      <c r="D502" s="268"/>
      <c r="E502" s="177" t="s">
        <v>283</v>
      </c>
      <c r="F502" s="178"/>
      <c r="G502" s="177" t="s">
        <v>283</v>
      </c>
      <c r="H502" s="271"/>
      <c r="I502" s="274"/>
      <c r="J502" s="271"/>
      <c r="K502" s="274"/>
      <c r="L502" s="271"/>
      <c r="M502" s="274"/>
      <c r="O502" s="286"/>
      <c r="P502" s="286"/>
      <c r="Q502" s="286"/>
      <c r="R502" s="286"/>
      <c r="S502" s="286"/>
      <c r="T502" s="286"/>
    </row>
    <row r="503" spans="3:20" ht="12" thickBot="1">
      <c r="C503" s="267"/>
      <c r="D503" s="269"/>
      <c r="E503" s="158"/>
      <c r="F503" s="179"/>
      <c r="G503" s="158"/>
      <c r="H503" s="272"/>
      <c r="I503" s="275"/>
      <c r="J503" s="272"/>
      <c r="K503" s="275"/>
      <c r="L503" s="272"/>
      <c r="M503" s="275"/>
      <c r="O503" s="287"/>
      <c r="P503" s="287"/>
      <c r="Q503" s="287"/>
      <c r="R503" s="287"/>
      <c r="S503" s="287"/>
      <c r="T503" s="287"/>
    </row>
    <row r="504" spans="3:20" ht="12" thickBot="1">
      <c r="G504" s="180"/>
      <c r="H504" s="180"/>
      <c r="O504" s="175">
        <f t="shared" ref="O504:T504" si="68">O499+O500+O501</f>
        <v>0</v>
      </c>
      <c r="P504" s="175">
        <f t="shared" si="68"/>
        <v>0</v>
      </c>
      <c r="Q504" s="174">
        <f t="shared" si="68"/>
        <v>0</v>
      </c>
      <c r="R504" s="175">
        <f t="shared" si="68"/>
        <v>0</v>
      </c>
      <c r="S504" s="175">
        <f t="shared" si="68"/>
        <v>0</v>
      </c>
      <c r="T504" s="175">
        <f t="shared" si="68"/>
        <v>0</v>
      </c>
    </row>
    <row r="505" spans="3:20">
      <c r="C505" s="244" t="s">
        <v>278</v>
      </c>
      <c r="D505" s="245"/>
      <c r="E505" s="245"/>
      <c r="F505" s="245"/>
      <c r="G505" s="245"/>
      <c r="H505" s="245"/>
      <c r="I505" s="245"/>
      <c r="J505" s="245"/>
      <c r="K505" s="245"/>
      <c r="L505" s="245"/>
      <c r="M505" s="246"/>
    </row>
    <row r="506" spans="3:20" ht="12" thickBot="1">
      <c r="C506" s="247"/>
      <c r="D506" s="248"/>
      <c r="E506" s="248"/>
      <c r="F506" s="248"/>
      <c r="G506" s="248"/>
      <c r="H506" s="248"/>
      <c r="I506" s="248"/>
      <c r="J506" s="248"/>
      <c r="K506" s="248"/>
      <c r="L506" s="248"/>
      <c r="M506" s="249"/>
    </row>
    <row r="507" spans="3:20" ht="12" thickBot="1">
      <c r="C507" s="250" t="s">
        <v>225</v>
      </c>
      <c r="D507" s="251"/>
      <c r="E507" s="252" t="s">
        <v>279</v>
      </c>
      <c r="F507" s="253"/>
      <c r="G507" s="154" t="s">
        <v>280</v>
      </c>
      <c r="H507" s="254" t="s">
        <v>281</v>
      </c>
      <c r="I507" s="255"/>
      <c r="J507" s="255"/>
      <c r="K507" s="255"/>
      <c r="L507" s="255"/>
      <c r="M507" s="256"/>
      <c r="R507" s="155"/>
      <c r="S507" s="156"/>
      <c r="T507" s="157"/>
    </row>
    <row r="508" spans="3:20" ht="12" thickBot="1">
      <c r="C508" s="257"/>
      <c r="D508" s="258"/>
      <c r="E508" s="261"/>
      <c r="F508" s="263"/>
      <c r="G508" s="158"/>
      <c r="H508" s="261"/>
      <c r="I508" s="262"/>
      <c r="J508" s="262"/>
      <c r="K508" s="262"/>
      <c r="L508" s="262"/>
      <c r="M508" s="263"/>
    </row>
    <row r="509" spans="3:20" ht="12" thickBot="1">
      <c r="C509" s="261"/>
      <c r="D509" s="262"/>
      <c r="E509" s="262"/>
      <c r="F509" s="262"/>
      <c r="G509" s="262"/>
      <c r="H509" s="262"/>
      <c r="I509" s="262"/>
      <c r="J509" s="262"/>
      <c r="K509" s="262"/>
      <c r="L509" s="262"/>
      <c r="M509" s="263"/>
    </row>
    <row r="510" spans="3:20" ht="12" thickBot="1">
      <c r="C510" s="159" t="s">
        <v>227</v>
      </c>
      <c r="D510" s="160"/>
      <c r="E510" s="159" t="s">
        <v>282</v>
      </c>
      <c r="F510" s="160" t="s">
        <v>283</v>
      </c>
      <c r="G510" s="159" t="s">
        <v>282</v>
      </c>
      <c r="H510" s="276" t="s">
        <v>228</v>
      </c>
      <c r="I510" s="276"/>
      <c r="J510" s="276"/>
      <c r="K510" s="276"/>
      <c r="L510" s="276"/>
      <c r="M510" s="251"/>
    </row>
    <row r="511" spans="3:20" ht="12" thickBot="1">
      <c r="C511" s="161"/>
      <c r="D511" s="162"/>
      <c r="E511" s="163"/>
      <c r="F511" s="162"/>
      <c r="G511" s="161"/>
      <c r="H511" s="277">
        <f>S518</f>
        <v>0</v>
      </c>
      <c r="I511" s="278"/>
      <c r="J511" s="279"/>
      <c r="K511" s="280">
        <f>T518</f>
        <v>0</v>
      </c>
      <c r="L511" s="281"/>
      <c r="M511" s="282"/>
    </row>
    <row r="512" spans="3:20" ht="12" thickBot="1">
      <c r="C512" s="166" t="s">
        <v>226</v>
      </c>
      <c r="D512" s="167" t="s">
        <v>284</v>
      </c>
      <c r="E512" s="166" t="s">
        <v>285</v>
      </c>
      <c r="F512" s="167"/>
      <c r="G512" s="166" t="s">
        <v>285</v>
      </c>
      <c r="H512" s="262" t="s">
        <v>286</v>
      </c>
      <c r="I512" s="263"/>
      <c r="J512" s="262" t="s">
        <v>287</v>
      </c>
      <c r="K512" s="263"/>
      <c r="L512" s="283" t="s">
        <v>288</v>
      </c>
      <c r="M512" s="284"/>
      <c r="O512" s="264" t="s">
        <v>289</v>
      </c>
      <c r="P512" s="265"/>
      <c r="Q512" s="264" t="s">
        <v>290</v>
      </c>
      <c r="R512" s="265"/>
      <c r="S512" s="264" t="s">
        <v>284</v>
      </c>
      <c r="T512" s="265"/>
    </row>
    <row r="513" spans="3:20" ht="12" thickBot="1">
      <c r="C513" s="169" t="s">
        <v>291</v>
      </c>
      <c r="D513" s="170" t="s">
        <v>292</v>
      </c>
      <c r="E513" s="158"/>
      <c r="F513" s="170"/>
      <c r="G513" s="158"/>
      <c r="H513" s="171"/>
      <c r="I513" s="170"/>
      <c r="J513" s="171"/>
      <c r="K513" s="170"/>
      <c r="L513" s="171"/>
      <c r="M513" s="170"/>
      <c r="O513" s="172">
        <f t="shared" ref="O513:P515" si="69">H513+J513+L513</f>
        <v>0</v>
      </c>
      <c r="P513" s="172">
        <f t="shared" si="69"/>
        <v>0</v>
      </c>
      <c r="Q513" s="172">
        <f>IF(H513&gt;I513,1,0)+IF(J513&gt;K513,1,0)+IF(L513&gt;M513,1,0)</f>
        <v>0</v>
      </c>
      <c r="R513" s="173">
        <f>IF(H513&lt;I513,1,0)+IF(J513&lt;K513,1,0)+IF(L513&lt;M513,1,0)</f>
        <v>0</v>
      </c>
      <c r="S513" s="173">
        <f>IF(Q513&gt;R513,1,0)</f>
        <v>0</v>
      </c>
      <c r="T513" s="173">
        <f>IF(Q513&lt;R513,1,0)</f>
        <v>0</v>
      </c>
    </row>
    <row r="514" spans="3:20" ht="12" thickBot="1">
      <c r="C514" s="158"/>
      <c r="D514" s="170" t="s">
        <v>293</v>
      </c>
      <c r="E514" s="158"/>
      <c r="F514" s="170"/>
      <c r="G514" s="158"/>
      <c r="H514" s="171"/>
      <c r="I514" s="170"/>
      <c r="J514" s="171"/>
      <c r="K514" s="170"/>
      <c r="L514" s="171"/>
      <c r="M514" s="170"/>
      <c r="O514" s="174">
        <f t="shared" si="69"/>
        <v>0</v>
      </c>
      <c r="P514" s="174">
        <f t="shared" si="69"/>
        <v>0</v>
      </c>
      <c r="Q514" s="174">
        <f>IF(H514&gt;I514,1,0)+IF(J514&gt;K514,1,0)+IF(L514&gt;M514,1,0)</f>
        <v>0</v>
      </c>
      <c r="R514" s="175">
        <f>IF(H514&lt;I514,1,0)+IF(J514&lt;K514,1,0)+IF(L514&lt;M514,1,0)</f>
        <v>0</v>
      </c>
      <c r="S514" s="175">
        <f>IF(Q514&gt;R514,1,0)</f>
        <v>0</v>
      </c>
      <c r="T514" s="175">
        <f>IF(Q514&lt;R514,1,0)</f>
        <v>0</v>
      </c>
    </row>
    <row r="515" spans="3:20" ht="12" customHeight="1" thickBot="1">
      <c r="C515" s="266"/>
      <c r="D515" s="268" t="s">
        <v>294</v>
      </c>
      <c r="E515" s="158"/>
      <c r="F515" s="176"/>
      <c r="G515" s="158"/>
      <c r="H515" s="270"/>
      <c r="I515" s="273"/>
      <c r="J515" s="270"/>
      <c r="K515" s="273"/>
      <c r="L515" s="270"/>
      <c r="M515" s="273"/>
      <c r="O515" s="285">
        <f t="shared" si="69"/>
        <v>0</v>
      </c>
      <c r="P515" s="285">
        <f t="shared" si="69"/>
        <v>0</v>
      </c>
      <c r="Q515" s="285">
        <f>IF(H515&gt;I515,1,0)+IF(J515&gt;K515,1,0)+IF(L515&gt;M515,1,0)</f>
        <v>0</v>
      </c>
      <c r="R515" s="285">
        <f>IF(H515&lt;I515,1,0)+IF(J515&lt;K515,1,0)+IF(L515&lt;M515,1,0)</f>
        <v>0</v>
      </c>
      <c r="S515" s="285">
        <f>IF(Q515&gt;R515,1,0)</f>
        <v>0</v>
      </c>
      <c r="T515" s="285">
        <f>IF(Q515&lt;R515,1,0)</f>
        <v>0</v>
      </c>
    </row>
    <row r="516" spans="3:20" ht="12" thickBot="1">
      <c r="C516" s="266"/>
      <c r="D516" s="268"/>
      <c r="E516" s="177" t="s">
        <v>283</v>
      </c>
      <c r="F516" s="178"/>
      <c r="G516" s="177" t="s">
        <v>283</v>
      </c>
      <c r="H516" s="271"/>
      <c r="I516" s="274"/>
      <c r="J516" s="271"/>
      <c r="K516" s="274"/>
      <c r="L516" s="271"/>
      <c r="M516" s="274"/>
      <c r="O516" s="286"/>
      <c r="P516" s="286"/>
      <c r="Q516" s="286"/>
      <c r="R516" s="286"/>
      <c r="S516" s="286"/>
      <c r="T516" s="286"/>
    </row>
    <row r="517" spans="3:20" ht="12" thickBot="1">
      <c r="C517" s="267"/>
      <c r="D517" s="269"/>
      <c r="E517" s="158"/>
      <c r="F517" s="179"/>
      <c r="G517" s="158"/>
      <c r="H517" s="272"/>
      <c r="I517" s="275"/>
      <c r="J517" s="272"/>
      <c r="K517" s="275"/>
      <c r="L517" s="272"/>
      <c r="M517" s="275"/>
      <c r="O517" s="287"/>
      <c r="P517" s="287"/>
      <c r="Q517" s="287"/>
      <c r="R517" s="287"/>
      <c r="S517" s="287"/>
      <c r="T517" s="287"/>
    </row>
    <row r="518" spans="3:20" ht="12" thickBot="1">
      <c r="G518" s="180"/>
      <c r="H518" s="180"/>
      <c r="O518" s="175">
        <f t="shared" ref="O518:T518" si="70">O513+O514+O515</f>
        <v>0</v>
      </c>
      <c r="P518" s="175">
        <f t="shared" si="70"/>
        <v>0</v>
      </c>
      <c r="Q518" s="174">
        <f t="shared" si="70"/>
        <v>0</v>
      </c>
      <c r="R518" s="175">
        <f t="shared" si="70"/>
        <v>0</v>
      </c>
      <c r="S518" s="175">
        <f t="shared" si="70"/>
        <v>0</v>
      </c>
      <c r="T518" s="175">
        <f t="shared" si="70"/>
        <v>0</v>
      </c>
    </row>
    <row r="519" spans="3:20">
      <c r="C519" s="244" t="s">
        <v>278</v>
      </c>
      <c r="D519" s="245"/>
      <c r="E519" s="245"/>
      <c r="F519" s="245"/>
      <c r="G519" s="245"/>
      <c r="H519" s="245"/>
      <c r="I519" s="245"/>
      <c r="J519" s="245"/>
      <c r="K519" s="245"/>
      <c r="L519" s="245"/>
      <c r="M519" s="246"/>
    </row>
    <row r="520" spans="3:20" ht="12" thickBot="1">
      <c r="C520" s="247"/>
      <c r="D520" s="248"/>
      <c r="E520" s="248"/>
      <c r="F520" s="248"/>
      <c r="G520" s="248"/>
      <c r="H520" s="248"/>
      <c r="I520" s="248"/>
      <c r="J520" s="248"/>
      <c r="K520" s="248"/>
      <c r="L520" s="248"/>
      <c r="M520" s="249"/>
    </row>
    <row r="521" spans="3:20" ht="12" thickBot="1">
      <c r="C521" s="250" t="s">
        <v>225</v>
      </c>
      <c r="D521" s="251"/>
      <c r="E521" s="252" t="s">
        <v>279</v>
      </c>
      <c r="F521" s="253"/>
      <c r="G521" s="154" t="s">
        <v>280</v>
      </c>
      <c r="H521" s="254" t="s">
        <v>281</v>
      </c>
      <c r="I521" s="255"/>
      <c r="J521" s="255"/>
      <c r="K521" s="255"/>
      <c r="L521" s="255"/>
      <c r="M521" s="256"/>
      <c r="R521" s="155"/>
      <c r="S521" s="156"/>
      <c r="T521" s="157"/>
    </row>
    <row r="522" spans="3:20" ht="12" thickBot="1">
      <c r="C522" s="257"/>
      <c r="D522" s="258"/>
      <c r="E522" s="261"/>
      <c r="F522" s="263"/>
      <c r="G522" s="158"/>
      <c r="H522" s="261"/>
      <c r="I522" s="262"/>
      <c r="J522" s="262"/>
      <c r="K522" s="262"/>
      <c r="L522" s="262"/>
      <c r="M522" s="263"/>
    </row>
    <row r="523" spans="3:20" ht="12" thickBot="1">
      <c r="C523" s="261"/>
      <c r="D523" s="262"/>
      <c r="E523" s="262"/>
      <c r="F523" s="262"/>
      <c r="G523" s="262"/>
      <c r="H523" s="262"/>
      <c r="I523" s="262"/>
      <c r="J523" s="262"/>
      <c r="K523" s="262"/>
      <c r="L523" s="262"/>
      <c r="M523" s="263"/>
    </row>
    <row r="524" spans="3:20" ht="12" thickBot="1">
      <c r="C524" s="159" t="s">
        <v>227</v>
      </c>
      <c r="D524" s="160"/>
      <c r="E524" s="159" t="s">
        <v>282</v>
      </c>
      <c r="F524" s="160" t="s">
        <v>283</v>
      </c>
      <c r="G524" s="159" t="s">
        <v>282</v>
      </c>
      <c r="H524" s="276" t="s">
        <v>228</v>
      </c>
      <c r="I524" s="276"/>
      <c r="J524" s="276"/>
      <c r="K524" s="276"/>
      <c r="L524" s="276"/>
      <c r="M524" s="251"/>
    </row>
    <row r="525" spans="3:20" ht="12" thickBot="1">
      <c r="C525" s="161"/>
      <c r="D525" s="162"/>
      <c r="E525" s="163"/>
      <c r="F525" s="162"/>
      <c r="G525" s="161"/>
      <c r="H525" s="277">
        <f>S532</f>
        <v>0</v>
      </c>
      <c r="I525" s="278"/>
      <c r="J525" s="279"/>
      <c r="K525" s="280">
        <f>T532</f>
        <v>0</v>
      </c>
      <c r="L525" s="281"/>
      <c r="M525" s="282"/>
    </row>
    <row r="526" spans="3:20" ht="12" thickBot="1">
      <c r="C526" s="166" t="s">
        <v>226</v>
      </c>
      <c r="D526" s="167" t="s">
        <v>284</v>
      </c>
      <c r="E526" s="166" t="s">
        <v>285</v>
      </c>
      <c r="F526" s="167"/>
      <c r="G526" s="166" t="s">
        <v>285</v>
      </c>
      <c r="H526" s="262" t="s">
        <v>286</v>
      </c>
      <c r="I526" s="263"/>
      <c r="J526" s="262" t="s">
        <v>287</v>
      </c>
      <c r="K526" s="263"/>
      <c r="L526" s="283" t="s">
        <v>288</v>
      </c>
      <c r="M526" s="284"/>
      <c r="O526" s="264" t="s">
        <v>289</v>
      </c>
      <c r="P526" s="265"/>
      <c r="Q526" s="264" t="s">
        <v>290</v>
      </c>
      <c r="R526" s="265"/>
      <c r="S526" s="264" t="s">
        <v>284</v>
      </c>
      <c r="T526" s="265"/>
    </row>
    <row r="527" spans="3:20" ht="12" thickBot="1">
      <c r="C527" s="169" t="s">
        <v>291</v>
      </c>
      <c r="D527" s="170" t="s">
        <v>292</v>
      </c>
      <c r="E527" s="158"/>
      <c r="F527" s="170"/>
      <c r="G527" s="158"/>
      <c r="H527" s="171"/>
      <c r="I527" s="170"/>
      <c r="J527" s="171"/>
      <c r="K527" s="170"/>
      <c r="L527" s="171"/>
      <c r="M527" s="170"/>
      <c r="O527" s="172">
        <f t="shared" ref="O527:P529" si="71">H527+J527+L527</f>
        <v>0</v>
      </c>
      <c r="P527" s="172">
        <f t="shared" si="71"/>
        <v>0</v>
      </c>
      <c r="Q527" s="172">
        <f>IF(H527&gt;I527,1,0)+IF(J527&gt;K527,1,0)+IF(L527&gt;M527,1,0)</f>
        <v>0</v>
      </c>
      <c r="R527" s="173">
        <f>IF(H527&lt;I527,1,0)+IF(J527&lt;K527,1,0)+IF(L527&lt;M527,1,0)</f>
        <v>0</v>
      </c>
      <c r="S527" s="173">
        <f>IF(Q527&gt;R527,1,0)</f>
        <v>0</v>
      </c>
      <c r="T527" s="173">
        <f>IF(Q527&lt;R527,1,0)</f>
        <v>0</v>
      </c>
    </row>
    <row r="528" spans="3:20" ht="12" thickBot="1">
      <c r="C528" s="158"/>
      <c r="D528" s="170" t="s">
        <v>293</v>
      </c>
      <c r="E528" s="158"/>
      <c r="F528" s="170"/>
      <c r="G528" s="158"/>
      <c r="H528" s="171"/>
      <c r="I528" s="170"/>
      <c r="J528" s="171"/>
      <c r="K528" s="170"/>
      <c r="L528" s="171"/>
      <c r="M528" s="170"/>
      <c r="O528" s="174">
        <f t="shared" si="71"/>
        <v>0</v>
      </c>
      <c r="P528" s="174">
        <f t="shared" si="71"/>
        <v>0</v>
      </c>
      <c r="Q528" s="174">
        <f>IF(H528&gt;I528,1,0)+IF(J528&gt;K528,1,0)+IF(L528&gt;M528,1,0)</f>
        <v>0</v>
      </c>
      <c r="R528" s="175">
        <f>IF(H528&lt;I528,1,0)+IF(J528&lt;K528,1,0)+IF(L528&lt;M528,1,0)</f>
        <v>0</v>
      </c>
      <c r="S528" s="175">
        <f>IF(Q528&gt;R528,1,0)</f>
        <v>0</v>
      </c>
      <c r="T528" s="175">
        <f>IF(Q528&lt;R528,1,0)</f>
        <v>0</v>
      </c>
    </row>
    <row r="529" spans="3:20" ht="12" customHeight="1" thickBot="1">
      <c r="C529" s="266"/>
      <c r="D529" s="268" t="s">
        <v>294</v>
      </c>
      <c r="E529" s="158"/>
      <c r="F529" s="176"/>
      <c r="G529" s="158"/>
      <c r="H529" s="270"/>
      <c r="I529" s="273"/>
      <c r="J529" s="270"/>
      <c r="K529" s="273"/>
      <c r="L529" s="270"/>
      <c r="M529" s="273"/>
      <c r="O529" s="285">
        <f t="shared" si="71"/>
        <v>0</v>
      </c>
      <c r="P529" s="285">
        <f t="shared" si="71"/>
        <v>0</v>
      </c>
      <c r="Q529" s="285">
        <f>IF(H529&gt;I529,1,0)+IF(J529&gt;K529,1,0)+IF(L529&gt;M529,1,0)</f>
        <v>0</v>
      </c>
      <c r="R529" s="285">
        <f>IF(H529&lt;I529,1,0)+IF(J529&lt;K529,1,0)+IF(L529&lt;M529,1,0)</f>
        <v>0</v>
      </c>
      <c r="S529" s="285">
        <f>IF(Q529&gt;R529,1,0)</f>
        <v>0</v>
      </c>
      <c r="T529" s="285">
        <f>IF(Q529&lt;R529,1,0)</f>
        <v>0</v>
      </c>
    </row>
    <row r="530" spans="3:20" ht="12" thickBot="1">
      <c r="C530" s="266"/>
      <c r="D530" s="268"/>
      <c r="E530" s="177" t="s">
        <v>283</v>
      </c>
      <c r="F530" s="178"/>
      <c r="G530" s="177" t="s">
        <v>283</v>
      </c>
      <c r="H530" s="271"/>
      <c r="I530" s="274"/>
      <c r="J530" s="271"/>
      <c r="K530" s="274"/>
      <c r="L530" s="271"/>
      <c r="M530" s="274"/>
      <c r="O530" s="286"/>
      <c r="P530" s="286"/>
      <c r="Q530" s="286"/>
      <c r="R530" s="286"/>
      <c r="S530" s="286"/>
      <c r="T530" s="286"/>
    </row>
    <row r="531" spans="3:20" ht="12" thickBot="1">
      <c r="C531" s="267"/>
      <c r="D531" s="269"/>
      <c r="E531" s="158"/>
      <c r="F531" s="179"/>
      <c r="G531" s="158"/>
      <c r="H531" s="272"/>
      <c r="I531" s="275"/>
      <c r="J531" s="272"/>
      <c r="K531" s="275"/>
      <c r="L531" s="272"/>
      <c r="M531" s="275"/>
      <c r="O531" s="287"/>
      <c r="P531" s="287"/>
      <c r="Q531" s="287"/>
      <c r="R531" s="287"/>
      <c r="S531" s="287"/>
      <c r="T531" s="287"/>
    </row>
    <row r="532" spans="3:20" ht="12" thickBot="1">
      <c r="G532" s="180"/>
      <c r="H532" s="180"/>
      <c r="O532" s="175">
        <f t="shared" ref="O532:T532" si="72">O527+O528+O529</f>
        <v>0</v>
      </c>
      <c r="P532" s="175">
        <f t="shared" si="72"/>
        <v>0</v>
      </c>
      <c r="Q532" s="174">
        <f t="shared" si="72"/>
        <v>0</v>
      </c>
      <c r="R532" s="175">
        <f t="shared" si="72"/>
        <v>0</v>
      </c>
      <c r="S532" s="175">
        <f t="shared" si="72"/>
        <v>0</v>
      </c>
      <c r="T532" s="175">
        <f t="shared" si="72"/>
        <v>0</v>
      </c>
    </row>
    <row r="533" spans="3:20">
      <c r="C533" s="244" t="s">
        <v>278</v>
      </c>
      <c r="D533" s="245"/>
      <c r="E533" s="245"/>
      <c r="F533" s="245"/>
      <c r="G533" s="245"/>
      <c r="H533" s="245"/>
      <c r="I533" s="245"/>
      <c r="J533" s="245"/>
      <c r="K533" s="245"/>
      <c r="L533" s="245"/>
      <c r="M533" s="246"/>
    </row>
    <row r="534" spans="3:20" ht="12" thickBot="1">
      <c r="C534" s="247"/>
      <c r="D534" s="248"/>
      <c r="E534" s="248"/>
      <c r="F534" s="248"/>
      <c r="G534" s="248"/>
      <c r="H534" s="248"/>
      <c r="I534" s="248"/>
      <c r="J534" s="248"/>
      <c r="K534" s="248"/>
      <c r="L534" s="248"/>
      <c r="M534" s="249"/>
    </row>
    <row r="535" spans="3:20" ht="12" thickBot="1">
      <c r="C535" s="250" t="s">
        <v>225</v>
      </c>
      <c r="D535" s="251"/>
      <c r="E535" s="252" t="s">
        <v>279</v>
      </c>
      <c r="F535" s="253"/>
      <c r="G535" s="154" t="s">
        <v>280</v>
      </c>
      <c r="H535" s="254" t="s">
        <v>281</v>
      </c>
      <c r="I535" s="255"/>
      <c r="J535" s="255"/>
      <c r="K535" s="255"/>
      <c r="L535" s="255"/>
      <c r="M535" s="256"/>
      <c r="R535" s="155"/>
      <c r="S535" s="156"/>
      <c r="T535" s="157"/>
    </row>
    <row r="536" spans="3:20" ht="12" thickBot="1">
      <c r="C536" s="257"/>
      <c r="D536" s="258"/>
      <c r="E536" s="261"/>
      <c r="F536" s="263"/>
      <c r="G536" s="158"/>
      <c r="H536" s="261"/>
      <c r="I536" s="262"/>
      <c r="J536" s="262"/>
      <c r="K536" s="262"/>
      <c r="L536" s="262"/>
      <c r="M536" s="263"/>
    </row>
    <row r="537" spans="3:20" ht="12" thickBot="1">
      <c r="C537" s="261"/>
      <c r="D537" s="262"/>
      <c r="E537" s="262"/>
      <c r="F537" s="262"/>
      <c r="G537" s="262"/>
      <c r="H537" s="262"/>
      <c r="I537" s="262"/>
      <c r="J537" s="262"/>
      <c r="K537" s="262"/>
      <c r="L537" s="262"/>
      <c r="M537" s="263"/>
    </row>
    <row r="538" spans="3:20" ht="12" thickBot="1">
      <c r="C538" s="159" t="s">
        <v>227</v>
      </c>
      <c r="D538" s="160"/>
      <c r="E538" s="159" t="s">
        <v>282</v>
      </c>
      <c r="F538" s="160" t="s">
        <v>283</v>
      </c>
      <c r="G538" s="159" t="s">
        <v>282</v>
      </c>
      <c r="H538" s="276" t="s">
        <v>228</v>
      </c>
      <c r="I538" s="276"/>
      <c r="J538" s="276"/>
      <c r="K538" s="276"/>
      <c r="L538" s="276"/>
      <c r="M538" s="251"/>
    </row>
    <row r="539" spans="3:20" ht="12" thickBot="1">
      <c r="C539" s="161"/>
      <c r="D539" s="162"/>
      <c r="E539" s="163"/>
      <c r="F539" s="162"/>
      <c r="G539" s="161"/>
      <c r="H539" s="277">
        <f>S546</f>
        <v>0</v>
      </c>
      <c r="I539" s="278"/>
      <c r="J539" s="279"/>
      <c r="K539" s="280">
        <f>T546</f>
        <v>0</v>
      </c>
      <c r="L539" s="281"/>
      <c r="M539" s="282"/>
    </row>
    <row r="540" spans="3:20" ht="12" thickBot="1">
      <c r="C540" s="166" t="s">
        <v>226</v>
      </c>
      <c r="D540" s="167" t="s">
        <v>284</v>
      </c>
      <c r="E540" s="166" t="s">
        <v>285</v>
      </c>
      <c r="F540" s="167"/>
      <c r="G540" s="166" t="s">
        <v>285</v>
      </c>
      <c r="H540" s="262" t="s">
        <v>286</v>
      </c>
      <c r="I540" s="263"/>
      <c r="J540" s="262" t="s">
        <v>287</v>
      </c>
      <c r="K540" s="263"/>
      <c r="L540" s="283" t="s">
        <v>288</v>
      </c>
      <c r="M540" s="284"/>
      <c r="O540" s="264" t="s">
        <v>289</v>
      </c>
      <c r="P540" s="265"/>
      <c r="Q540" s="264" t="s">
        <v>290</v>
      </c>
      <c r="R540" s="265"/>
      <c r="S540" s="264" t="s">
        <v>284</v>
      </c>
      <c r="T540" s="265"/>
    </row>
    <row r="541" spans="3:20" ht="12" thickBot="1">
      <c r="C541" s="169" t="s">
        <v>291</v>
      </c>
      <c r="D541" s="170" t="s">
        <v>292</v>
      </c>
      <c r="E541" s="158"/>
      <c r="F541" s="170"/>
      <c r="G541" s="158"/>
      <c r="H541" s="171"/>
      <c r="I541" s="170"/>
      <c r="J541" s="171"/>
      <c r="K541" s="170"/>
      <c r="L541" s="171"/>
      <c r="M541" s="170"/>
      <c r="O541" s="172">
        <f t="shared" ref="O541:P543" si="73">H541+J541+L541</f>
        <v>0</v>
      </c>
      <c r="P541" s="172">
        <f t="shared" si="73"/>
        <v>0</v>
      </c>
      <c r="Q541" s="172">
        <f>IF(H541&gt;I541,1,0)+IF(J541&gt;K541,1,0)+IF(L541&gt;M541,1,0)</f>
        <v>0</v>
      </c>
      <c r="R541" s="173">
        <f>IF(H541&lt;I541,1,0)+IF(J541&lt;K541,1,0)+IF(L541&lt;M541,1,0)</f>
        <v>0</v>
      </c>
      <c r="S541" s="173">
        <f>IF(Q541&gt;R541,1,0)</f>
        <v>0</v>
      </c>
      <c r="T541" s="173">
        <f>IF(Q541&lt;R541,1,0)</f>
        <v>0</v>
      </c>
    </row>
    <row r="542" spans="3:20" ht="12" thickBot="1">
      <c r="C542" s="158"/>
      <c r="D542" s="170" t="s">
        <v>293</v>
      </c>
      <c r="E542" s="158"/>
      <c r="F542" s="170"/>
      <c r="G542" s="158"/>
      <c r="H542" s="171"/>
      <c r="I542" s="170"/>
      <c r="J542" s="171"/>
      <c r="K542" s="170"/>
      <c r="L542" s="171"/>
      <c r="M542" s="170"/>
      <c r="O542" s="174">
        <f t="shared" si="73"/>
        <v>0</v>
      </c>
      <c r="P542" s="174">
        <f t="shared" si="73"/>
        <v>0</v>
      </c>
      <c r="Q542" s="174">
        <f>IF(H542&gt;I542,1,0)+IF(J542&gt;K542,1,0)+IF(L542&gt;M542,1,0)</f>
        <v>0</v>
      </c>
      <c r="R542" s="175">
        <f>IF(H542&lt;I542,1,0)+IF(J542&lt;K542,1,0)+IF(L542&lt;M542,1,0)</f>
        <v>0</v>
      </c>
      <c r="S542" s="175">
        <f>IF(Q542&gt;R542,1,0)</f>
        <v>0</v>
      </c>
      <c r="T542" s="175">
        <f>IF(Q542&lt;R542,1,0)</f>
        <v>0</v>
      </c>
    </row>
    <row r="543" spans="3:20" ht="12" customHeight="1" thickBot="1">
      <c r="C543" s="266"/>
      <c r="D543" s="268" t="s">
        <v>294</v>
      </c>
      <c r="E543" s="158"/>
      <c r="F543" s="176"/>
      <c r="G543" s="158"/>
      <c r="H543" s="270"/>
      <c r="I543" s="273"/>
      <c r="J543" s="270"/>
      <c r="K543" s="273"/>
      <c r="L543" s="270"/>
      <c r="M543" s="273"/>
      <c r="O543" s="285">
        <f t="shared" si="73"/>
        <v>0</v>
      </c>
      <c r="P543" s="285">
        <f t="shared" si="73"/>
        <v>0</v>
      </c>
      <c r="Q543" s="285">
        <f>IF(H543&gt;I543,1,0)+IF(J543&gt;K543,1,0)+IF(L543&gt;M543,1,0)</f>
        <v>0</v>
      </c>
      <c r="R543" s="285">
        <f>IF(H543&lt;I543,1,0)+IF(J543&lt;K543,1,0)+IF(L543&lt;M543,1,0)</f>
        <v>0</v>
      </c>
      <c r="S543" s="285">
        <f>IF(Q543&gt;R543,1,0)</f>
        <v>0</v>
      </c>
      <c r="T543" s="285">
        <f>IF(Q543&lt;R543,1,0)</f>
        <v>0</v>
      </c>
    </row>
    <row r="544" spans="3:20" ht="12" thickBot="1">
      <c r="C544" s="266"/>
      <c r="D544" s="268"/>
      <c r="E544" s="177" t="s">
        <v>283</v>
      </c>
      <c r="F544" s="178"/>
      <c r="G544" s="177" t="s">
        <v>283</v>
      </c>
      <c r="H544" s="271"/>
      <c r="I544" s="274"/>
      <c r="J544" s="271"/>
      <c r="K544" s="274"/>
      <c r="L544" s="271"/>
      <c r="M544" s="274"/>
      <c r="O544" s="286"/>
      <c r="P544" s="286"/>
      <c r="Q544" s="286"/>
      <c r="R544" s="286"/>
      <c r="S544" s="286"/>
      <c r="T544" s="286"/>
    </row>
    <row r="545" spans="3:20" ht="12" thickBot="1">
      <c r="C545" s="267"/>
      <c r="D545" s="269"/>
      <c r="E545" s="158"/>
      <c r="F545" s="179"/>
      <c r="G545" s="158"/>
      <c r="H545" s="272"/>
      <c r="I545" s="275"/>
      <c r="J545" s="272"/>
      <c r="K545" s="275"/>
      <c r="L545" s="272"/>
      <c r="M545" s="275"/>
      <c r="O545" s="287"/>
      <c r="P545" s="287"/>
      <c r="Q545" s="287"/>
      <c r="R545" s="287"/>
      <c r="S545" s="287"/>
      <c r="T545" s="287"/>
    </row>
    <row r="546" spans="3:20" ht="12" thickBot="1">
      <c r="G546" s="180"/>
      <c r="H546" s="180"/>
      <c r="O546" s="175">
        <f t="shared" ref="O546:T546" si="74">O541+O542+O543</f>
        <v>0</v>
      </c>
      <c r="P546" s="175">
        <f t="shared" si="74"/>
        <v>0</v>
      </c>
      <c r="Q546" s="174">
        <f t="shared" si="74"/>
        <v>0</v>
      </c>
      <c r="R546" s="175">
        <f t="shared" si="74"/>
        <v>0</v>
      </c>
      <c r="S546" s="175">
        <f t="shared" si="74"/>
        <v>0</v>
      </c>
      <c r="T546" s="175">
        <f t="shared" si="74"/>
        <v>0</v>
      </c>
    </row>
    <row r="547" spans="3:20">
      <c r="C547" s="244" t="s">
        <v>278</v>
      </c>
      <c r="D547" s="245"/>
      <c r="E547" s="245"/>
      <c r="F547" s="245"/>
      <c r="G547" s="245"/>
      <c r="H547" s="245"/>
      <c r="I547" s="245"/>
      <c r="J547" s="245"/>
      <c r="K547" s="245"/>
      <c r="L547" s="245"/>
      <c r="M547" s="246"/>
    </row>
    <row r="548" spans="3:20" ht="12" thickBot="1">
      <c r="C548" s="247"/>
      <c r="D548" s="248"/>
      <c r="E548" s="248"/>
      <c r="F548" s="248"/>
      <c r="G548" s="248"/>
      <c r="H548" s="248"/>
      <c r="I548" s="248"/>
      <c r="J548" s="248"/>
      <c r="K548" s="248"/>
      <c r="L548" s="248"/>
      <c r="M548" s="249"/>
    </row>
    <row r="549" spans="3:20" ht="12" thickBot="1">
      <c r="C549" s="250" t="s">
        <v>225</v>
      </c>
      <c r="D549" s="251"/>
      <c r="E549" s="252" t="s">
        <v>279</v>
      </c>
      <c r="F549" s="253"/>
      <c r="G549" s="154" t="s">
        <v>280</v>
      </c>
      <c r="H549" s="254" t="s">
        <v>281</v>
      </c>
      <c r="I549" s="255"/>
      <c r="J549" s="255"/>
      <c r="K549" s="255"/>
      <c r="L549" s="255"/>
      <c r="M549" s="256"/>
      <c r="R549" s="155"/>
      <c r="S549" s="156"/>
      <c r="T549" s="157"/>
    </row>
    <row r="550" spans="3:20" ht="12" thickBot="1">
      <c r="C550" s="257"/>
      <c r="D550" s="258"/>
      <c r="E550" s="261"/>
      <c r="F550" s="263"/>
      <c r="G550" s="158"/>
      <c r="H550" s="261"/>
      <c r="I550" s="262"/>
      <c r="J550" s="262"/>
      <c r="K550" s="262"/>
      <c r="L550" s="262"/>
      <c r="M550" s="263"/>
    </row>
    <row r="551" spans="3:20" ht="12" thickBot="1">
      <c r="C551" s="261"/>
      <c r="D551" s="262"/>
      <c r="E551" s="262"/>
      <c r="F551" s="262"/>
      <c r="G551" s="262"/>
      <c r="H551" s="262"/>
      <c r="I551" s="262"/>
      <c r="J551" s="262"/>
      <c r="K551" s="262"/>
      <c r="L551" s="262"/>
      <c r="M551" s="263"/>
    </row>
    <row r="552" spans="3:20" ht="12" thickBot="1">
      <c r="C552" s="159" t="s">
        <v>227</v>
      </c>
      <c r="D552" s="160"/>
      <c r="E552" s="159" t="s">
        <v>282</v>
      </c>
      <c r="F552" s="160" t="s">
        <v>283</v>
      </c>
      <c r="G552" s="159" t="s">
        <v>282</v>
      </c>
      <c r="H552" s="276" t="s">
        <v>228</v>
      </c>
      <c r="I552" s="276"/>
      <c r="J552" s="276"/>
      <c r="K552" s="276"/>
      <c r="L552" s="276"/>
      <c r="M552" s="251"/>
    </row>
    <row r="553" spans="3:20" ht="12" thickBot="1">
      <c r="C553" s="161"/>
      <c r="D553" s="162"/>
      <c r="E553" s="163"/>
      <c r="F553" s="162"/>
      <c r="G553" s="161"/>
      <c r="H553" s="277">
        <f>S560</f>
        <v>0</v>
      </c>
      <c r="I553" s="278"/>
      <c r="J553" s="279"/>
      <c r="K553" s="280">
        <f>T560</f>
        <v>0</v>
      </c>
      <c r="L553" s="281"/>
      <c r="M553" s="282"/>
    </row>
    <row r="554" spans="3:20" ht="12" thickBot="1">
      <c r="C554" s="166" t="s">
        <v>226</v>
      </c>
      <c r="D554" s="167" t="s">
        <v>284</v>
      </c>
      <c r="E554" s="166" t="s">
        <v>285</v>
      </c>
      <c r="F554" s="167"/>
      <c r="G554" s="166" t="s">
        <v>285</v>
      </c>
      <c r="H554" s="262" t="s">
        <v>286</v>
      </c>
      <c r="I554" s="263"/>
      <c r="J554" s="262" t="s">
        <v>287</v>
      </c>
      <c r="K554" s="263"/>
      <c r="L554" s="283" t="s">
        <v>288</v>
      </c>
      <c r="M554" s="284"/>
      <c r="O554" s="264" t="s">
        <v>289</v>
      </c>
      <c r="P554" s="265"/>
      <c r="Q554" s="264" t="s">
        <v>290</v>
      </c>
      <c r="R554" s="265"/>
      <c r="S554" s="264" t="s">
        <v>284</v>
      </c>
      <c r="T554" s="265"/>
    </row>
    <row r="555" spans="3:20" ht="12" thickBot="1">
      <c r="C555" s="169" t="s">
        <v>291</v>
      </c>
      <c r="D555" s="170" t="s">
        <v>292</v>
      </c>
      <c r="E555" s="158"/>
      <c r="F555" s="170"/>
      <c r="G555" s="158"/>
      <c r="H555" s="171"/>
      <c r="I555" s="170"/>
      <c r="J555" s="171"/>
      <c r="K555" s="170"/>
      <c r="L555" s="171"/>
      <c r="M555" s="170"/>
      <c r="O555" s="172">
        <f t="shared" ref="O555:P557" si="75">H555+J555+L555</f>
        <v>0</v>
      </c>
      <c r="P555" s="172">
        <f t="shared" si="75"/>
        <v>0</v>
      </c>
      <c r="Q555" s="172">
        <f>IF(H555&gt;I555,1,0)+IF(J555&gt;K555,1,0)+IF(L555&gt;M555,1,0)</f>
        <v>0</v>
      </c>
      <c r="R555" s="173">
        <f>IF(H555&lt;I555,1,0)+IF(J555&lt;K555,1,0)+IF(L555&lt;M555,1,0)</f>
        <v>0</v>
      </c>
      <c r="S555" s="173">
        <f>IF(Q555&gt;R555,1,0)</f>
        <v>0</v>
      </c>
      <c r="T555" s="173">
        <f>IF(Q555&lt;R555,1,0)</f>
        <v>0</v>
      </c>
    </row>
    <row r="556" spans="3:20" ht="12" thickBot="1">
      <c r="C556" s="158"/>
      <c r="D556" s="170" t="s">
        <v>293</v>
      </c>
      <c r="E556" s="158"/>
      <c r="F556" s="170"/>
      <c r="G556" s="158"/>
      <c r="H556" s="171"/>
      <c r="I556" s="170"/>
      <c r="J556" s="171"/>
      <c r="K556" s="170"/>
      <c r="L556" s="171"/>
      <c r="M556" s="170"/>
      <c r="O556" s="174">
        <f t="shared" si="75"/>
        <v>0</v>
      </c>
      <c r="P556" s="174">
        <f t="shared" si="75"/>
        <v>0</v>
      </c>
      <c r="Q556" s="174">
        <f>IF(H556&gt;I556,1,0)+IF(J556&gt;K556,1,0)+IF(L556&gt;M556,1,0)</f>
        <v>0</v>
      </c>
      <c r="R556" s="175">
        <f>IF(H556&lt;I556,1,0)+IF(J556&lt;K556,1,0)+IF(L556&lt;M556,1,0)</f>
        <v>0</v>
      </c>
      <c r="S556" s="175">
        <f>IF(Q556&gt;R556,1,0)</f>
        <v>0</v>
      </c>
      <c r="T556" s="175">
        <f>IF(Q556&lt;R556,1,0)</f>
        <v>0</v>
      </c>
    </row>
    <row r="557" spans="3:20" ht="12" customHeight="1" thickBot="1">
      <c r="C557" s="266"/>
      <c r="D557" s="268" t="s">
        <v>294</v>
      </c>
      <c r="E557" s="158"/>
      <c r="F557" s="176"/>
      <c r="G557" s="158"/>
      <c r="H557" s="270"/>
      <c r="I557" s="273"/>
      <c r="J557" s="270"/>
      <c r="K557" s="273"/>
      <c r="L557" s="270"/>
      <c r="M557" s="273"/>
      <c r="O557" s="285">
        <f t="shared" si="75"/>
        <v>0</v>
      </c>
      <c r="P557" s="285">
        <f t="shared" si="75"/>
        <v>0</v>
      </c>
      <c r="Q557" s="285">
        <f>IF(H557&gt;I557,1,0)+IF(J557&gt;K557,1,0)+IF(L557&gt;M557,1,0)</f>
        <v>0</v>
      </c>
      <c r="R557" s="285">
        <f>IF(H557&lt;I557,1,0)+IF(J557&lt;K557,1,0)+IF(L557&lt;M557,1,0)</f>
        <v>0</v>
      </c>
      <c r="S557" s="285">
        <f>IF(Q557&gt;R557,1,0)</f>
        <v>0</v>
      </c>
      <c r="T557" s="285">
        <f>IF(Q557&lt;R557,1,0)</f>
        <v>0</v>
      </c>
    </row>
    <row r="558" spans="3:20" ht="12" thickBot="1">
      <c r="C558" s="266"/>
      <c r="D558" s="268"/>
      <c r="E558" s="177" t="s">
        <v>283</v>
      </c>
      <c r="F558" s="178"/>
      <c r="G558" s="177" t="s">
        <v>283</v>
      </c>
      <c r="H558" s="271"/>
      <c r="I558" s="274"/>
      <c r="J558" s="271"/>
      <c r="K558" s="274"/>
      <c r="L558" s="271"/>
      <c r="M558" s="274"/>
      <c r="O558" s="286"/>
      <c r="P558" s="286"/>
      <c r="Q558" s="286"/>
      <c r="R558" s="286"/>
      <c r="S558" s="286"/>
      <c r="T558" s="286"/>
    </row>
    <row r="559" spans="3:20" ht="12" thickBot="1">
      <c r="C559" s="267"/>
      <c r="D559" s="269"/>
      <c r="E559" s="158"/>
      <c r="F559" s="179"/>
      <c r="G559" s="158"/>
      <c r="H559" s="272"/>
      <c r="I559" s="275"/>
      <c r="J559" s="272"/>
      <c r="K559" s="275"/>
      <c r="L559" s="272"/>
      <c r="M559" s="275"/>
      <c r="O559" s="287"/>
      <c r="P559" s="287"/>
      <c r="Q559" s="287"/>
      <c r="R559" s="287"/>
      <c r="S559" s="287"/>
      <c r="T559" s="287"/>
    </row>
    <row r="560" spans="3:20" ht="12" thickBot="1">
      <c r="G560" s="180"/>
      <c r="H560" s="180"/>
      <c r="O560" s="175">
        <f t="shared" ref="O560:T560" si="76">O555+O556+O557</f>
        <v>0</v>
      </c>
      <c r="P560" s="175">
        <f t="shared" si="76"/>
        <v>0</v>
      </c>
      <c r="Q560" s="174">
        <f t="shared" si="76"/>
        <v>0</v>
      </c>
      <c r="R560" s="175">
        <f t="shared" si="76"/>
        <v>0</v>
      </c>
      <c r="S560" s="175">
        <f t="shared" si="76"/>
        <v>0</v>
      </c>
      <c r="T560" s="175">
        <f t="shared" si="76"/>
        <v>0</v>
      </c>
    </row>
    <row r="561" spans="3:20">
      <c r="C561" s="244" t="s">
        <v>278</v>
      </c>
      <c r="D561" s="245"/>
      <c r="E561" s="245"/>
      <c r="F561" s="245"/>
      <c r="G561" s="245"/>
      <c r="H561" s="245"/>
      <c r="I561" s="245"/>
      <c r="J561" s="245"/>
      <c r="K561" s="245"/>
      <c r="L561" s="245"/>
      <c r="M561" s="246"/>
    </row>
    <row r="562" spans="3:20" ht="12" thickBot="1">
      <c r="C562" s="247"/>
      <c r="D562" s="248"/>
      <c r="E562" s="248"/>
      <c r="F562" s="248"/>
      <c r="G562" s="248"/>
      <c r="H562" s="248"/>
      <c r="I562" s="248"/>
      <c r="J562" s="248"/>
      <c r="K562" s="248"/>
      <c r="L562" s="248"/>
      <c r="M562" s="249"/>
    </row>
    <row r="563" spans="3:20" ht="12" thickBot="1">
      <c r="C563" s="250" t="s">
        <v>225</v>
      </c>
      <c r="D563" s="251"/>
      <c r="E563" s="252" t="s">
        <v>279</v>
      </c>
      <c r="F563" s="253"/>
      <c r="G563" s="154" t="s">
        <v>280</v>
      </c>
      <c r="H563" s="254" t="s">
        <v>281</v>
      </c>
      <c r="I563" s="255"/>
      <c r="J563" s="255"/>
      <c r="K563" s="255"/>
      <c r="L563" s="255"/>
      <c r="M563" s="256"/>
      <c r="R563" s="155"/>
      <c r="S563" s="156"/>
      <c r="T563" s="157"/>
    </row>
    <row r="564" spans="3:20" ht="12" thickBot="1">
      <c r="C564" s="257"/>
      <c r="D564" s="258"/>
      <c r="E564" s="261"/>
      <c r="F564" s="263"/>
      <c r="G564" s="158"/>
      <c r="H564" s="261"/>
      <c r="I564" s="262"/>
      <c r="J564" s="262"/>
      <c r="K564" s="262"/>
      <c r="L564" s="262"/>
      <c r="M564" s="263"/>
    </row>
    <row r="565" spans="3:20" ht="12" thickBot="1">
      <c r="C565" s="261"/>
      <c r="D565" s="262"/>
      <c r="E565" s="262"/>
      <c r="F565" s="262"/>
      <c r="G565" s="262"/>
      <c r="H565" s="262"/>
      <c r="I565" s="262"/>
      <c r="J565" s="262"/>
      <c r="K565" s="262"/>
      <c r="L565" s="262"/>
      <c r="M565" s="263"/>
    </row>
    <row r="566" spans="3:20" ht="12" thickBot="1">
      <c r="C566" s="159" t="s">
        <v>227</v>
      </c>
      <c r="D566" s="160"/>
      <c r="E566" s="159" t="s">
        <v>282</v>
      </c>
      <c r="F566" s="160" t="s">
        <v>283</v>
      </c>
      <c r="G566" s="159" t="s">
        <v>282</v>
      </c>
      <c r="H566" s="276" t="s">
        <v>228</v>
      </c>
      <c r="I566" s="276"/>
      <c r="J566" s="276"/>
      <c r="K566" s="276"/>
      <c r="L566" s="276"/>
      <c r="M566" s="251"/>
    </row>
    <row r="567" spans="3:20" ht="12" thickBot="1">
      <c r="C567" s="161"/>
      <c r="D567" s="162"/>
      <c r="E567" s="163"/>
      <c r="F567" s="162"/>
      <c r="G567" s="161"/>
      <c r="H567" s="277">
        <f>S574</f>
        <v>0</v>
      </c>
      <c r="I567" s="278"/>
      <c r="J567" s="279"/>
      <c r="K567" s="280">
        <f>T574</f>
        <v>0</v>
      </c>
      <c r="L567" s="281"/>
      <c r="M567" s="282"/>
    </row>
    <row r="568" spans="3:20" ht="12" thickBot="1">
      <c r="C568" s="166" t="s">
        <v>226</v>
      </c>
      <c r="D568" s="167" t="s">
        <v>284</v>
      </c>
      <c r="E568" s="166" t="s">
        <v>285</v>
      </c>
      <c r="F568" s="167"/>
      <c r="G568" s="166" t="s">
        <v>285</v>
      </c>
      <c r="H568" s="262" t="s">
        <v>286</v>
      </c>
      <c r="I568" s="263"/>
      <c r="J568" s="262" t="s">
        <v>287</v>
      </c>
      <c r="K568" s="263"/>
      <c r="L568" s="283" t="s">
        <v>288</v>
      </c>
      <c r="M568" s="284"/>
      <c r="O568" s="264" t="s">
        <v>289</v>
      </c>
      <c r="P568" s="265"/>
      <c r="Q568" s="264" t="s">
        <v>290</v>
      </c>
      <c r="R568" s="265"/>
      <c r="S568" s="264" t="s">
        <v>284</v>
      </c>
      <c r="T568" s="265"/>
    </row>
    <row r="569" spans="3:20" ht="12" thickBot="1">
      <c r="C569" s="169" t="s">
        <v>291</v>
      </c>
      <c r="D569" s="170" t="s">
        <v>292</v>
      </c>
      <c r="E569" s="158"/>
      <c r="F569" s="170"/>
      <c r="G569" s="158"/>
      <c r="H569" s="171"/>
      <c r="I569" s="170"/>
      <c r="J569" s="171"/>
      <c r="K569" s="170"/>
      <c r="L569" s="171"/>
      <c r="M569" s="170"/>
      <c r="O569" s="172">
        <f t="shared" ref="O569:P571" si="77">H569+J569+L569</f>
        <v>0</v>
      </c>
      <c r="P569" s="172">
        <f t="shared" si="77"/>
        <v>0</v>
      </c>
      <c r="Q569" s="172">
        <f>IF(H569&gt;I569,1,0)+IF(J569&gt;K569,1,0)+IF(L569&gt;M569,1,0)</f>
        <v>0</v>
      </c>
      <c r="R569" s="173">
        <f>IF(H569&lt;I569,1,0)+IF(J569&lt;K569,1,0)+IF(L569&lt;M569,1,0)</f>
        <v>0</v>
      </c>
      <c r="S569" s="173">
        <f>IF(Q569&gt;R569,1,0)</f>
        <v>0</v>
      </c>
      <c r="T569" s="173">
        <f>IF(Q569&lt;R569,1,0)</f>
        <v>0</v>
      </c>
    </row>
    <row r="570" spans="3:20" ht="12" thickBot="1">
      <c r="C570" s="158"/>
      <c r="D570" s="170" t="s">
        <v>293</v>
      </c>
      <c r="E570" s="158"/>
      <c r="F570" s="170"/>
      <c r="G570" s="158"/>
      <c r="H570" s="171"/>
      <c r="I570" s="170"/>
      <c r="J570" s="171"/>
      <c r="K570" s="170"/>
      <c r="L570" s="171"/>
      <c r="M570" s="170"/>
      <c r="O570" s="174">
        <f t="shared" si="77"/>
        <v>0</v>
      </c>
      <c r="P570" s="174">
        <f t="shared" si="77"/>
        <v>0</v>
      </c>
      <c r="Q570" s="174">
        <f>IF(H570&gt;I570,1,0)+IF(J570&gt;K570,1,0)+IF(L570&gt;M570,1,0)</f>
        <v>0</v>
      </c>
      <c r="R570" s="175">
        <f>IF(H570&lt;I570,1,0)+IF(J570&lt;K570,1,0)+IF(L570&lt;M570,1,0)</f>
        <v>0</v>
      </c>
      <c r="S570" s="175">
        <f>IF(Q570&gt;R570,1,0)</f>
        <v>0</v>
      </c>
      <c r="T570" s="175">
        <f>IF(Q570&lt;R570,1,0)</f>
        <v>0</v>
      </c>
    </row>
    <row r="571" spans="3:20" ht="12" customHeight="1" thickBot="1">
      <c r="C571" s="266"/>
      <c r="D571" s="268" t="s">
        <v>294</v>
      </c>
      <c r="E571" s="158"/>
      <c r="F571" s="176"/>
      <c r="G571" s="158"/>
      <c r="H571" s="270"/>
      <c r="I571" s="273"/>
      <c r="J571" s="270"/>
      <c r="K571" s="273"/>
      <c r="L571" s="270"/>
      <c r="M571" s="273"/>
      <c r="O571" s="285">
        <f t="shared" si="77"/>
        <v>0</v>
      </c>
      <c r="P571" s="285">
        <f t="shared" si="77"/>
        <v>0</v>
      </c>
      <c r="Q571" s="285">
        <f>IF(H571&gt;I571,1,0)+IF(J571&gt;K571,1,0)+IF(L571&gt;M571,1,0)</f>
        <v>0</v>
      </c>
      <c r="R571" s="285">
        <f>IF(H571&lt;I571,1,0)+IF(J571&lt;K571,1,0)+IF(L571&lt;M571,1,0)</f>
        <v>0</v>
      </c>
      <c r="S571" s="285">
        <f>IF(Q571&gt;R571,1,0)</f>
        <v>0</v>
      </c>
      <c r="T571" s="285">
        <f>IF(Q571&lt;R571,1,0)</f>
        <v>0</v>
      </c>
    </row>
    <row r="572" spans="3:20" ht="12" thickBot="1">
      <c r="C572" s="266"/>
      <c r="D572" s="268"/>
      <c r="E572" s="177" t="s">
        <v>283</v>
      </c>
      <c r="F572" s="178"/>
      <c r="G572" s="177" t="s">
        <v>283</v>
      </c>
      <c r="H572" s="271"/>
      <c r="I572" s="274"/>
      <c r="J572" s="271"/>
      <c r="K572" s="274"/>
      <c r="L572" s="271"/>
      <c r="M572" s="274"/>
      <c r="O572" s="286"/>
      <c r="P572" s="286"/>
      <c r="Q572" s="286"/>
      <c r="R572" s="286"/>
      <c r="S572" s="286"/>
      <c r="T572" s="286"/>
    </row>
    <row r="573" spans="3:20" ht="12" thickBot="1">
      <c r="C573" s="267"/>
      <c r="D573" s="269"/>
      <c r="E573" s="158"/>
      <c r="F573" s="179"/>
      <c r="G573" s="158"/>
      <c r="H573" s="272"/>
      <c r="I573" s="275"/>
      <c r="J573" s="272"/>
      <c r="K573" s="275"/>
      <c r="L573" s="272"/>
      <c r="M573" s="275"/>
      <c r="O573" s="287"/>
      <c r="P573" s="287"/>
      <c r="Q573" s="287"/>
      <c r="R573" s="287"/>
      <c r="S573" s="287"/>
      <c r="T573" s="287"/>
    </row>
    <row r="574" spans="3:20" ht="12" thickBot="1">
      <c r="G574" s="180"/>
      <c r="H574" s="180"/>
      <c r="O574" s="175">
        <f t="shared" ref="O574:T574" si="78">O569+O570+O571</f>
        <v>0</v>
      </c>
      <c r="P574" s="175">
        <f t="shared" si="78"/>
        <v>0</v>
      </c>
      <c r="Q574" s="174">
        <f t="shared" si="78"/>
        <v>0</v>
      </c>
      <c r="R574" s="175">
        <f t="shared" si="78"/>
        <v>0</v>
      </c>
      <c r="S574" s="175">
        <f t="shared" si="78"/>
        <v>0</v>
      </c>
      <c r="T574" s="175">
        <f t="shared" si="78"/>
        <v>0</v>
      </c>
    </row>
    <row r="575" spans="3:20">
      <c r="C575" s="244" t="s">
        <v>278</v>
      </c>
      <c r="D575" s="245"/>
      <c r="E575" s="245"/>
      <c r="F575" s="245"/>
      <c r="G575" s="245"/>
      <c r="H575" s="245"/>
      <c r="I575" s="245"/>
      <c r="J575" s="245"/>
      <c r="K575" s="245"/>
      <c r="L575" s="245"/>
      <c r="M575" s="246"/>
    </row>
    <row r="576" spans="3:20" ht="12" thickBot="1">
      <c r="C576" s="247"/>
      <c r="D576" s="248"/>
      <c r="E576" s="248"/>
      <c r="F576" s="248"/>
      <c r="G576" s="248"/>
      <c r="H576" s="248"/>
      <c r="I576" s="248"/>
      <c r="J576" s="248"/>
      <c r="K576" s="248"/>
      <c r="L576" s="248"/>
      <c r="M576" s="249"/>
    </row>
    <row r="577" spans="3:20" ht="12" thickBot="1">
      <c r="C577" s="250" t="s">
        <v>225</v>
      </c>
      <c r="D577" s="251"/>
      <c r="E577" s="252" t="s">
        <v>279</v>
      </c>
      <c r="F577" s="253"/>
      <c r="G577" s="154" t="s">
        <v>280</v>
      </c>
      <c r="H577" s="254" t="s">
        <v>281</v>
      </c>
      <c r="I577" s="255"/>
      <c r="J577" s="255"/>
      <c r="K577" s="255"/>
      <c r="L577" s="255"/>
      <c r="M577" s="256"/>
      <c r="R577" s="155"/>
      <c r="S577" s="156"/>
      <c r="T577" s="157"/>
    </row>
    <row r="578" spans="3:20" ht="12" thickBot="1">
      <c r="C578" s="257"/>
      <c r="D578" s="258"/>
      <c r="E578" s="261"/>
      <c r="F578" s="263"/>
      <c r="G578" s="158"/>
      <c r="H578" s="261"/>
      <c r="I578" s="262"/>
      <c r="J578" s="262"/>
      <c r="K578" s="262"/>
      <c r="L578" s="262"/>
      <c r="M578" s="263"/>
    </row>
    <row r="579" spans="3:20" ht="12" thickBot="1">
      <c r="C579" s="261"/>
      <c r="D579" s="262"/>
      <c r="E579" s="262"/>
      <c r="F579" s="262"/>
      <c r="G579" s="262"/>
      <c r="H579" s="262"/>
      <c r="I579" s="262"/>
      <c r="J579" s="262"/>
      <c r="K579" s="262"/>
      <c r="L579" s="262"/>
      <c r="M579" s="263"/>
    </row>
    <row r="580" spans="3:20" ht="12" thickBot="1">
      <c r="C580" s="159" t="s">
        <v>227</v>
      </c>
      <c r="D580" s="160"/>
      <c r="E580" s="159" t="s">
        <v>282</v>
      </c>
      <c r="F580" s="160" t="s">
        <v>283</v>
      </c>
      <c r="G580" s="159" t="s">
        <v>282</v>
      </c>
      <c r="H580" s="276" t="s">
        <v>228</v>
      </c>
      <c r="I580" s="276"/>
      <c r="J580" s="276"/>
      <c r="K580" s="276"/>
      <c r="L580" s="276"/>
      <c r="M580" s="251"/>
    </row>
    <row r="581" spans="3:20" ht="12" thickBot="1">
      <c r="C581" s="161"/>
      <c r="D581" s="162"/>
      <c r="E581" s="163"/>
      <c r="F581" s="162"/>
      <c r="G581" s="161"/>
      <c r="H581" s="277">
        <f>S588</f>
        <v>0</v>
      </c>
      <c r="I581" s="278"/>
      <c r="J581" s="279"/>
      <c r="K581" s="280">
        <f>T588</f>
        <v>0</v>
      </c>
      <c r="L581" s="281"/>
      <c r="M581" s="282"/>
    </row>
    <row r="582" spans="3:20" ht="12" thickBot="1">
      <c r="C582" s="166" t="s">
        <v>226</v>
      </c>
      <c r="D582" s="167" t="s">
        <v>284</v>
      </c>
      <c r="E582" s="166" t="s">
        <v>285</v>
      </c>
      <c r="F582" s="167"/>
      <c r="G582" s="166" t="s">
        <v>285</v>
      </c>
      <c r="H582" s="262" t="s">
        <v>286</v>
      </c>
      <c r="I582" s="263"/>
      <c r="J582" s="262" t="s">
        <v>287</v>
      </c>
      <c r="K582" s="263"/>
      <c r="L582" s="283" t="s">
        <v>288</v>
      </c>
      <c r="M582" s="284"/>
      <c r="O582" s="264" t="s">
        <v>289</v>
      </c>
      <c r="P582" s="265"/>
      <c r="Q582" s="264" t="s">
        <v>290</v>
      </c>
      <c r="R582" s="265"/>
      <c r="S582" s="264" t="s">
        <v>284</v>
      </c>
      <c r="T582" s="265"/>
    </row>
    <row r="583" spans="3:20" ht="12" thickBot="1">
      <c r="C583" s="169" t="s">
        <v>291</v>
      </c>
      <c r="D583" s="170" t="s">
        <v>292</v>
      </c>
      <c r="E583" s="158"/>
      <c r="F583" s="170"/>
      <c r="G583" s="158"/>
      <c r="H583" s="171"/>
      <c r="I583" s="170"/>
      <c r="J583" s="171"/>
      <c r="K583" s="170"/>
      <c r="L583" s="171"/>
      <c r="M583" s="170"/>
      <c r="O583" s="172">
        <f t="shared" ref="O583:P585" si="79">H583+J583+L583</f>
        <v>0</v>
      </c>
      <c r="P583" s="172">
        <f t="shared" si="79"/>
        <v>0</v>
      </c>
      <c r="Q583" s="172">
        <f>IF(H583&gt;I583,1,0)+IF(J583&gt;K583,1,0)+IF(L583&gt;M583,1,0)</f>
        <v>0</v>
      </c>
      <c r="R583" s="173">
        <f>IF(H583&lt;I583,1,0)+IF(J583&lt;K583,1,0)+IF(L583&lt;M583,1,0)</f>
        <v>0</v>
      </c>
      <c r="S583" s="173">
        <f>IF(Q583&gt;R583,1,0)</f>
        <v>0</v>
      </c>
      <c r="T583" s="173">
        <f>IF(Q583&lt;R583,1,0)</f>
        <v>0</v>
      </c>
    </row>
    <row r="584" spans="3:20" ht="12" thickBot="1">
      <c r="C584" s="158"/>
      <c r="D584" s="170" t="s">
        <v>293</v>
      </c>
      <c r="E584" s="158"/>
      <c r="F584" s="170"/>
      <c r="G584" s="158"/>
      <c r="H584" s="171"/>
      <c r="I584" s="170"/>
      <c r="J584" s="171"/>
      <c r="K584" s="170"/>
      <c r="L584" s="171"/>
      <c r="M584" s="170"/>
      <c r="O584" s="174">
        <f t="shared" si="79"/>
        <v>0</v>
      </c>
      <c r="P584" s="174">
        <f t="shared" si="79"/>
        <v>0</v>
      </c>
      <c r="Q584" s="174">
        <f>IF(H584&gt;I584,1,0)+IF(J584&gt;K584,1,0)+IF(L584&gt;M584,1,0)</f>
        <v>0</v>
      </c>
      <c r="R584" s="175">
        <f>IF(H584&lt;I584,1,0)+IF(J584&lt;K584,1,0)+IF(L584&lt;M584,1,0)</f>
        <v>0</v>
      </c>
      <c r="S584" s="175">
        <f>IF(Q584&gt;R584,1,0)</f>
        <v>0</v>
      </c>
      <c r="T584" s="175">
        <f>IF(Q584&lt;R584,1,0)</f>
        <v>0</v>
      </c>
    </row>
    <row r="585" spans="3:20" ht="12" customHeight="1" thickBot="1">
      <c r="C585" s="266"/>
      <c r="D585" s="268" t="s">
        <v>294</v>
      </c>
      <c r="E585" s="158"/>
      <c r="F585" s="176"/>
      <c r="G585" s="158"/>
      <c r="H585" s="270"/>
      <c r="I585" s="273"/>
      <c r="J585" s="270"/>
      <c r="K585" s="273"/>
      <c r="L585" s="270"/>
      <c r="M585" s="273"/>
      <c r="O585" s="285">
        <f t="shared" si="79"/>
        <v>0</v>
      </c>
      <c r="P585" s="285">
        <f t="shared" si="79"/>
        <v>0</v>
      </c>
      <c r="Q585" s="285">
        <f>IF(H585&gt;I585,1,0)+IF(J585&gt;K585,1,0)+IF(L585&gt;M585,1,0)</f>
        <v>0</v>
      </c>
      <c r="R585" s="285">
        <f>IF(H585&lt;I585,1,0)+IF(J585&lt;K585,1,0)+IF(L585&lt;M585,1,0)</f>
        <v>0</v>
      </c>
      <c r="S585" s="285">
        <f>IF(Q585&gt;R585,1,0)</f>
        <v>0</v>
      </c>
      <c r="T585" s="285">
        <f>IF(Q585&lt;R585,1,0)</f>
        <v>0</v>
      </c>
    </row>
    <row r="586" spans="3:20" ht="12" thickBot="1">
      <c r="C586" s="266"/>
      <c r="D586" s="268"/>
      <c r="E586" s="177" t="s">
        <v>283</v>
      </c>
      <c r="F586" s="178"/>
      <c r="G586" s="177" t="s">
        <v>283</v>
      </c>
      <c r="H586" s="271"/>
      <c r="I586" s="274"/>
      <c r="J586" s="271"/>
      <c r="K586" s="274"/>
      <c r="L586" s="271"/>
      <c r="M586" s="274"/>
      <c r="O586" s="286"/>
      <c r="P586" s="286"/>
      <c r="Q586" s="286"/>
      <c r="R586" s="286"/>
      <c r="S586" s="286"/>
      <c r="T586" s="286"/>
    </row>
    <row r="587" spans="3:20" ht="12" thickBot="1">
      <c r="C587" s="267"/>
      <c r="D587" s="269"/>
      <c r="E587" s="158"/>
      <c r="F587" s="179"/>
      <c r="G587" s="158"/>
      <c r="H587" s="272"/>
      <c r="I587" s="275"/>
      <c r="J587" s="272"/>
      <c r="K587" s="275"/>
      <c r="L587" s="272"/>
      <c r="M587" s="275"/>
      <c r="O587" s="287"/>
      <c r="P587" s="287"/>
      <c r="Q587" s="287"/>
      <c r="R587" s="287"/>
      <c r="S587" s="287"/>
      <c r="T587" s="287"/>
    </row>
    <row r="588" spans="3:20" ht="12" thickBot="1">
      <c r="G588" s="180"/>
      <c r="H588" s="180"/>
      <c r="O588" s="175">
        <f t="shared" ref="O588:T588" si="80">O583+O584+O585</f>
        <v>0</v>
      </c>
      <c r="P588" s="175">
        <f t="shared" si="80"/>
        <v>0</v>
      </c>
      <c r="Q588" s="174">
        <f t="shared" si="80"/>
        <v>0</v>
      </c>
      <c r="R588" s="175">
        <f t="shared" si="80"/>
        <v>0</v>
      </c>
      <c r="S588" s="175">
        <f t="shared" si="80"/>
        <v>0</v>
      </c>
      <c r="T588" s="175">
        <f t="shared" si="80"/>
        <v>0</v>
      </c>
    </row>
    <row r="589" spans="3:20">
      <c r="C589" s="244" t="s">
        <v>278</v>
      </c>
      <c r="D589" s="245"/>
      <c r="E589" s="245"/>
      <c r="F589" s="245"/>
      <c r="G589" s="245"/>
      <c r="H589" s="245"/>
      <c r="I589" s="245"/>
      <c r="J589" s="245"/>
      <c r="K589" s="245"/>
      <c r="L589" s="245"/>
      <c r="M589" s="246"/>
    </row>
    <row r="590" spans="3:20" ht="12" thickBot="1">
      <c r="C590" s="247"/>
      <c r="D590" s="248"/>
      <c r="E590" s="248"/>
      <c r="F590" s="248"/>
      <c r="G590" s="248"/>
      <c r="H590" s="248"/>
      <c r="I590" s="248"/>
      <c r="J590" s="248"/>
      <c r="K590" s="248"/>
      <c r="L590" s="248"/>
      <c r="M590" s="249"/>
    </row>
    <row r="591" spans="3:20" ht="12" thickBot="1">
      <c r="C591" s="250" t="s">
        <v>225</v>
      </c>
      <c r="D591" s="251"/>
      <c r="E591" s="252" t="s">
        <v>279</v>
      </c>
      <c r="F591" s="253"/>
      <c r="G591" s="154" t="s">
        <v>280</v>
      </c>
      <c r="H591" s="254" t="s">
        <v>281</v>
      </c>
      <c r="I591" s="255"/>
      <c r="J591" s="255"/>
      <c r="K591" s="255"/>
      <c r="L591" s="255"/>
      <c r="M591" s="256"/>
      <c r="R591" s="155"/>
      <c r="S591" s="156"/>
      <c r="T591" s="157"/>
    </row>
    <row r="592" spans="3:20" ht="12" thickBot="1">
      <c r="C592" s="257"/>
      <c r="D592" s="258"/>
      <c r="E592" s="261"/>
      <c r="F592" s="263"/>
      <c r="G592" s="158"/>
      <c r="H592" s="261"/>
      <c r="I592" s="262"/>
      <c r="J592" s="262"/>
      <c r="K592" s="262"/>
      <c r="L592" s="262"/>
      <c r="M592" s="263"/>
    </row>
    <row r="593" spans="3:20" ht="12" thickBot="1">
      <c r="C593" s="261"/>
      <c r="D593" s="262"/>
      <c r="E593" s="262"/>
      <c r="F593" s="262"/>
      <c r="G593" s="262"/>
      <c r="H593" s="262"/>
      <c r="I593" s="262"/>
      <c r="J593" s="262"/>
      <c r="K593" s="262"/>
      <c r="L593" s="262"/>
      <c r="M593" s="263"/>
    </row>
    <row r="594" spans="3:20" ht="12" thickBot="1">
      <c r="C594" s="159" t="s">
        <v>227</v>
      </c>
      <c r="D594" s="160"/>
      <c r="E594" s="159" t="s">
        <v>282</v>
      </c>
      <c r="F594" s="160" t="s">
        <v>283</v>
      </c>
      <c r="G594" s="159" t="s">
        <v>282</v>
      </c>
      <c r="H594" s="276" t="s">
        <v>228</v>
      </c>
      <c r="I594" s="276"/>
      <c r="J594" s="276"/>
      <c r="K594" s="276"/>
      <c r="L594" s="276"/>
      <c r="M594" s="251"/>
    </row>
    <row r="595" spans="3:20" ht="12" thickBot="1">
      <c r="C595" s="161"/>
      <c r="D595" s="162"/>
      <c r="E595" s="163"/>
      <c r="F595" s="162"/>
      <c r="G595" s="161"/>
      <c r="H595" s="277">
        <f>S602</f>
        <v>0</v>
      </c>
      <c r="I595" s="278"/>
      <c r="J595" s="279"/>
      <c r="K595" s="280">
        <f>T602</f>
        <v>0</v>
      </c>
      <c r="L595" s="281"/>
      <c r="M595" s="282"/>
    </row>
    <row r="596" spans="3:20" ht="12" thickBot="1">
      <c r="C596" s="166" t="s">
        <v>226</v>
      </c>
      <c r="D596" s="167" t="s">
        <v>284</v>
      </c>
      <c r="E596" s="166" t="s">
        <v>285</v>
      </c>
      <c r="F596" s="167"/>
      <c r="G596" s="166" t="s">
        <v>285</v>
      </c>
      <c r="H596" s="262" t="s">
        <v>286</v>
      </c>
      <c r="I596" s="263"/>
      <c r="J596" s="262" t="s">
        <v>287</v>
      </c>
      <c r="K596" s="263"/>
      <c r="L596" s="283" t="s">
        <v>288</v>
      </c>
      <c r="M596" s="284"/>
      <c r="O596" s="264" t="s">
        <v>289</v>
      </c>
      <c r="P596" s="265"/>
      <c r="Q596" s="264" t="s">
        <v>290</v>
      </c>
      <c r="R596" s="265"/>
      <c r="S596" s="264" t="s">
        <v>284</v>
      </c>
      <c r="T596" s="265"/>
    </row>
    <row r="597" spans="3:20" ht="12" thickBot="1">
      <c r="C597" s="169" t="s">
        <v>291</v>
      </c>
      <c r="D597" s="170" t="s">
        <v>292</v>
      </c>
      <c r="E597" s="158"/>
      <c r="F597" s="170"/>
      <c r="G597" s="158"/>
      <c r="H597" s="171"/>
      <c r="I597" s="170"/>
      <c r="J597" s="171"/>
      <c r="K597" s="170"/>
      <c r="L597" s="171"/>
      <c r="M597" s="170"/>
      <c r="O597" s="172">
        <f t="shared" ref="O597:P599" si="81">H597+J597+L597</f>
        <v>0</v>
      </c>
      <c r="P597" s="172">
        <f t="shared" si="81"/>
        <v>0</v>
      </c>
      <c r="Q597" s="172">
        <f>IF(H597&gt;I597,1,0)+IF(J597&gt;K597,1,0)+IF(L597&gt;M597,1,0)</f>
        <v>0</v>
      </c>
      <c r="R597" s="173">
        <f>IF(H597&lt;I597,1,0)+IF(J597&lt;K597,1,0)+IF(L597&lt;M597,1,0)</f>
        <v>0</v>
      </c>
      <c r="S597" s="173">
        <f>IF(Q597&gt;R597,1,0)</f>
        <v>0</v>
      </c>
      <c r="T597" s="173">
        <f>IF(Q597&lt;R597,1,0)</f>
        <v>0</v>
      </c>
    </row>
    <row r="598" spans="3:20" ht="12" thickBot="1">
      <c r="C598" s="158"/>
      <c r="D598" s="170" t="s">
        <v>293</v>
      </c>
      <c r="E598" s="158"/>
      <c r="F598" s="170"/>
      <c r="G598" s="158"/>
      <c r="H598" s="171"/>
      <c r="I598" s="170"/>
      <c r="J598" s="171"/>
      <c r="K598" s="170"/>
      <c r="L598" s="171"/>
      <c r="M598" s="170"/>
      <c r="O598" s="174">
        <f t="shared" si="81"/>
        <v>0</v>
      </c>
      <c r="P598" s="174">
        <f t="shared" si="81"/>
        <v>0</v>
      </c>
      <c r="Q598" s="174">
        <f>IF(H598&gt;I598,1,0)+IF(J598&gt;K598,1,0)+IF(L598&gt;M598,1,0)</f>
        <v>0</v>
      </c>
      <c r="R598" s="175">
        <f>IF(H598&lt;I598,1,0)+IF(J598&lt;K598,1,0)+IF(L598&lt;M598,1,0)</f>
        <v>0</v>
      </c>
      <c r="S598" s="175">
        <f>IF(Q598&gt;R598,1,0)</f>
        <v>0</v>
      </c>
      <c r="T598" s="175">
        <f>IF(Q598&lt;R598,1,0)</f>
        <v>0</v>
      </c>
    </row>
    <row r="599" spans="3:20" ht="12" customHeight="1" thickBot="1">
      <c r="C599" s="266"/>
      <c r="D599" s="268" t="s">
        <v>294</v>
      </c>
      <c r="E599" s="158"/>
      <c r="F599" s="176"/>
      <c r="G599" s="158"/>
      <c r="H599" s="270"/>
      <c r="I599" s="273"/>
      <c r="J599" s="270"/>
      <c r="K599" s="273"/>
      <c r="L599" s="270"/>
      <c r="M599" s="273"/>
      <c r="O599" s="285">
        <f t="shared" si="81"/>
        <v>0</v>
      </c>
      <c r="P599" s="285">
        <f t="shared" si="81"/>
        <v>0</v>
      </c>
      <c r="Q599" s="285">
        <f>IF(H599&gt;I599,1,0)+IF(J599&gt;K599,1,0)+IF(L599&gt;M599,1,0)</f>
        <v>0</v>
      </c>
      <c r="R599" s="285">
        <f>IF(H599&lt;I599,1,0)+IF(J599&lt;K599,1,0)+IF(L599&lt;M599,1,0)</f>
        <v>0</v>
      </c>
      <c r="S599" s="285">
        <f>IF(Q599&gt;R599,1,0)</f>
        <v>0</v>
      </c>
      <c r="T599" s="285">
        <f>IF(Q599&lt;R599,1,0)</f>
        <v>0</v>
      </c>
    </row>
    <row r="600" spans="3:20" ht="12" thickBot="1">
      <c r="C600" s="266"/>
      <c r="D600" s="268"/>
      <c r="E600" s="177" t="s">
        <v>283</v>
      </c>
      <c r="F600" s="178"/>
      <c r="G600" s="177" t="s">
        <v>283</v>
      </c>
      <c r="H600" s="271"/>
      <c r="I600" s="274"/>
      <c r="J600" s="271"/>
      <c r="K600" s="274"/>
      <c r="L600" s="271"/>
      <c r="M600" s="274"/>
      <c r="O600" s="286"/>
      <c r="P600" s="286"/>
      <c r="Q600" s="286"/>
      <c r="R600" s="286"/>
      <c r="S600" s="286"/>
      <c r="T600" s="286"/>
    </row>
    <row r="601" spans="3:20" ht="12" thickBot="1">
      <c r="C601" s="267"/>
      <c r="D601" s="269"/>
      <c r="E601" s="158"/>
      <c r="F601" s="179"/>
      <c r="G601" s="158"/>
      <c r="H601" s="272"/>
      <c r="I601" s="275"/>
      <c r="J601" s="272"/>
      <c r="K601" s="275"/>
      <c r="L601" s="272"/>
      <c r="M601" s="275"/>
      <c r="O601" s="287"/>
      <c r="P601" s="287"/>
      <c r="Q601" s="287"/>
      <c r="R601" s="287"/>
      <c r="S601" s="287"/>
      <c r="T601" s="287"/>
    </row>
    <row r="602" spans="3:20" ht="12" thickBot="1">
      <c r="G602" s="180"/>
      <c r="H602" s="180"/>
      <c r="O602" s="175">
        <f t="shared" ref="O602:T602" si="82">O597+O598+O599</f>
        <v>0</v>
      </c>
      <c r="P602" s="175">
        <f t="shared" si="82"/>
        <v>0</v>
      </c>
      <c r="Q602" s="174">
        <f t="shared" si="82"/>
        <v>0</v>
      </c>
      <c r="R602" s="175">
        <f t="shared" si="82"/>
        <v>0</v>
      </c>
      <c r="S602" s="175">
        <f t="shared" si="82"/>
        <v>0</v>
      </c>
      <c r="T602" s="175">
        <f t="shared" si="82"/>
        <v>0</v>
      </c>
    </row>
    <row r="603" spans="3:20">
      <c r="C603" s="244" t="s">
        <v>278</v>
      </c>
      <c r="D603" s="245"/>
      <c r="E603" s="245"/>
      <c r="F603" s="245"/>
      <c r="G603" s="245"/>
      <c r="H603" s="245"/>
      <c r="I603" s="245"/>
      <c r="J603" s="245"/>
      <c r="K603" s="245"/>
      <c r="L603" s="245"/>
      <c r="M603" s="246"/>
    </row>
    <row r="604" spans="3:20" ht="12" thickBot="1">
      <c r="C604" s="247"/>
      <c r="D604" s="248"/>
      <c r="E604" s="248"/>
      <c r="F604" s="248"/>
      <c r="G604" s="248"/>
      <c r="H604" s="248"/>
      <c r="I604" s="248"/>
      <c r="J604" s="248"/>
      <c r="K604" s="248"/>
      <c r="L604" s="248"/>
      <c r="M604" s="249"/>
    </row>
    <row r="605" spans="3:20" ht="12" thickBot="1">
      <c r="C605" s="250" t="s">
        <v>225</v>
      </c>
      <c r="D605" s="251"/>
      <c r="E605" s="252" t="s">
        <v>279</v>
      </c>
      <c r="F605" s="253"/>
      <c r="G605" s="154" t="s">
        <v>280</v>
      </c>
      <c r="H605" s="254" t="s">
        <v>281</v>
      </c>
      <c r="I605" s="255"/>
      <c r="J605" s="255"/>
      <c r="K605" s="255"/>
      <c r="L605" s="255"/>
      <c r="M605" s="256"/>
      <c r="R605" s="155"/>
      <c r="S605" s="156"/>
      <c r="T605" s="157"/>
    </row>
    <row r="606" spans="3:20" ht="12" thickBot="1">
      <c r="C606" s="257"/>
      <c r="D606" s="258"/>
      <c r="E606" s="261"/>
      <c r="F606" s="263"/>
      <c r="G606" s="158"/>
      <c r="H606" s="261"/>
      <c r="I606" s="262"/>
      <c r="J606" s="262"/>
      <c r="K606" s="262"/>
      <c r="L606" s="262"/>
      <c r="M606" s="263"/>
    </row>
    <row r="607" spans="3:20" ht="12" thickBot="1">
      <c r="C607" s="261"/>
      <c r="D607" s="262"/>
      <c r="E607" s="262"/>
      <c r="F607" s="262"/>
      <c r="G607" s="262"/>
      <c r="H607" s="262"/>
      <c r="I607" s="262"/>
      <c r="J607" s="262"/>
      <c r="K607" s="262"/>
      <c r="L607" s="262"/>
      <c r="M607" s="263"/>
    </row>
    <row r="608" spans="3:20" ht="12" thickBot="1">
      <c r="C608" s="159" t="s">
        <v>227</v>
      </c>
      <c r="D608" s="160"/>
      <c r="E608" s="159" t="s">
        <v>282</v>
      </c>
      <c r="F608" s="160" t="s">
        <v>283</v>
      </c>
      <c r="G608" s="159" t="s">
        <v>282</v>
      </c>
      <c r="H608" s="276" t="s">
        <v>228</v>
      </c>
      <c r="I608" s="276"/>
      <c r="J608" s="276"/>
      <c r="K608" s="276"/>
      <c r="L608" s="276"/>
      <c r="M608" s="251"/>
    </row>
    <row r="609" spans="3:20" ht="12" thickBot="1">
      <c r="C609" s="161"/>
      <c r="D609" s="162"/>
      <c r="E609" s="163"/>
      <c r="F609" s="162"/>
      <c r="G609" s="161"/>
      <c r="H609" s="277">
        <f>S616</f>
        <v>0</v>
      </c>
      <c r="I609" s="278"/>
      <c r="J609" s="279"/>
      <c r="K609" s="280">
        <f>T616</f>
        <v>0</v>
      </c>
      <c r="L609" s="281"/>
      <c r="M609" s="282"/>
    </row>
    <row r="610" spans="3:20" ht="12" thickBot="1">
      <c r="C610" s="166" t="s">
        <v>226</v>
      </c>
      <c r="D610" s="167" t="s">
        <v>284</v>
      </c>
      <c r="E610" s="166" t="s">
        <v>285</v>
      </c>
      <c r="F610" s="167"/>
      <c r="G610" s="166" t="s">
        <v>285</v>
      </c>
      <c r="H610" s="262" t="s">
        <v>286</v>
      </c>
      <c r="I610" s="263"/>
      <c r="J610" s="262" t="s">
        <v>287</v>
      </c>
      <c r="K610" s="263"/>
      <c r="L610" s="283" t="s">
        <v>288</v>
      </c>
      <c r="M610" s="284"/>
      <c r="O610" s="264" t="s">
        <v>289</v>
      </c>
      <c r="P610" s="265"/>
      <c r="Q610" s="264" t="s">
        <v>290</v>
      </c>
      <c r="R610" s="265"/>
      <c r="S610" s="264" t="s">
        <v>284</v>
      </c>
      <c r="T610" s="265"/>
    </row>
    <row r="611" spans="3:20" ht="12" thickBot="1">
      <c r="C611" s="169" t="s">
        <v>291</v>
      </c>
      <c r="D611" s="170" t="s">
        <v>292</v>
      </c>
      <c r="E611" s="158"/>
      <c r="F611" s="170"/>
      <c r="G611" s="158"/>
      <c r="H611" s="171"/>
      <c r="I611" s="170"/>
      <c r="J611" s="171"/>
      <c r="K611" s="170"/>
      <c r="L611" s="171"/>
      <c r="M611" s="170"/>
      <c r="O611" s="172">
        <f t="shared" ref="O611:P613" si="83">H611+J611+L611</f>
        <v>0</v>
      </c>
      <c r="P611" s="172">
        <f t="shared" si="83"/>
        <v>0</v>
      </c>
      <c r="Q611" s="172">
        <f>IF(H611&gt;I611,1,0)+IF(J611&gt;K611,1,0)+IF(L611&gt;M611,1,0)</f>
        <v>0</v>
      </c>
      <c r="R611" s="173">
        <f>IF(H611&lt;I611,1,0)+IF(J611&lt;K611,1,0)+IF(L611&lt;M611,1,0)</f>
        <v>0</v>
      </c>
      <c r="S611" s="173">
        <f>IF(Q611&gt;R611,1,0)</f>
        <v>0</v>
      </c>
      <c r="T611" s="173">
        <f>IF(Q611&lt;R611,1,0)</f>
        <v>0</v>
      </c>
    </row>
    <row r="612" spans="3:20" ht="12" thickBot="1">
      <c r="C612" s="158"/>
      <c r="D612" s="170" t="s">
        <v>293</v>
      </c>
      <c r="E612" s="158"/>
      <c r="F612" s="170"/>
      <c r="G612" s="158"/>
      <c r="H612" s="171"/>
      <c r="I612" s="170"/>
      <c r="J612" s="171"/>
      <c r="K612" s="170"/>
      <c r="L612" s="171"/>
      <c r="M612" s="170"/>
      <c r="O612" s="174">
        <f t="shared" si="83"/>
        <v>0</v>
      </c>
      <c r="P612" s="174">
        <f t="shared" si="83"/>
        <v>0</v>
      </c>
      <c r="Q612" s="174">
        <f>IF(H612&gt;I612,1,0)+IF(J612&gt;K612,1,0)+IF(L612&gt;M612,1,0)</f>
        <v>0</v>
      </c>
      <c r="R612" s="175">
        <f>IF(H612&lt;I612,1,0)+IF(J612&lt;K612,1,0)+IF(L612&lt;M612,1,0)</f>
        <v>0</v>
      </c>
      <c r="S612" s="175">
        <f>IF(Q612&gt;R612,1,0)</f>
        <v>0</v>
      </c>
      <c r="T612" s="175">
        <f>IF(Q612&lt;R612,1,0)</f>
        <v>0</v>
      </c>
    </row>
    <row r="613" spans="3:20" ht="12" customHeight="1" thickBot="1">
      <c r="C613" s="266"/>
      <c r="D613" s="268" t="s">
        <v>294</v>
      </c>
      <c r="E613" s="158"/>
      <c r="F613" s="176"/>
      <c r="G613" s="158"/>
      <c r="H613" s="270"/>
      <c r="I613" s="273"/>
      <c r="J613" s="270"/>
      <c r="K613" s="273"/>
      <c r="L613" s="270"/>
      <c r="M613" s="273"/>
      <c r="O613" s="285">
        <f t="shared" si="83"/>
        <v>0</v>
      </c>
      <c r="P613" s="285">
        <f t="shared" si="83"/>
        <v>0</v>
      </c>
      <c r="Q613" s="285">
        <f>IF(H613&gt;I613,1,0)+IF(J613&gt;K613,1,0)+IF(L613&gt;M613,1,0)</f>
        <v>0</v>
      </c>
      <c r="R613" s="285">
        <f>IF(H613&lt;I613,1,0)+IF(J613&lt;K613,1,0)+IF(L613&lt;M613,1,0)</f>
        <v>0</v>
      </c>
      <c r="S613" s="285">
        <f>IF(Q613&gt;R613,1,0)</f>
        <v>0</v>
      </c>
      <c r="T613" s="285">
        <f>IF(Q613&lt;R613,1,0)</f>
        <v>0</v>
      </c>
    </row>
    <row r="614" spans="3:20" ht="12" thickBot="1">
      <c r="C614" s="266"/>
      <c r="D614" s="268"/>
      <c r="E614" s="177" t="s">
        <v>283</v>
      </c>
      <c r="F614" s="178"/>
      <c r="G614" s="177" t="s">
        <v>283</v>
      </c>
      <c r="H614" s="271"/>
      <c r="I614" s="274"/>
      <c r="J614" s="271"/>
      <c r="K614" s="274"/>
      <c r="L614" s="271"/>
      <c r="M614" s="274"/>
      <c r="O614" s="286"/>
      <c r="P614" s="286"/>
      <c r="Q614" s="286"/>
      <c r="R614" s="286"/>
      <c r="S614" s="286"/>
      <c r="T614" s="286"/>
    </row>
    <row r="615" spans="3:20" ht="12" thickBot="1">
      <c r="C615" s="267"/>
      <c r="D615" s="269"/>
      <c r="E615" s="158"/>
      <c r="F615" s="179"/>
      <c r="G615" s="158"/>
      <c r="H615" s="272"/>
      <c r="I615" s="275"/>
      <c r="J615" s="272"/>
      <c r="K615" s="275"/>
      <c r="L615" s="272"/>
      <c r="M615" s="275"/>
      <c r="O615" s="287"/>
      <c r="P615" s="287"/>
      <c r="Q615" s="287"/>
      <c r="R615" s="287"/>
      <c r="S615" s="287"/>
      <c r="T615" s="287"/>
    </row>
    <row r="616" spans="3:20" ht="12" thickBot="1">
      <c r="G616" s="180"/>
      <c r="H616" s="180"/>
      <c r="O616" s="175">
        <f t="shared" ref="O616:T616" si="84">O611+O612+O613</f>
        <v>0</v>
      </c>
      <c r="P616" s="175">
        <f t="shared" si="84"/>
        <v>0</v>
      </c>
      <c r="Q616" s="174">
        <f t="shared" si="84"/>
        <v>0</v>
      </c>
      <c r="R616" s="175">
        <f t="shared" si="84"/>
        <v>0</v>
      </c>
      <c r="S616" s="175">
        <f t="shared" si="84"/>
        <v>0</v>
      </c>
      <c r="T616" s="175">
        <f t="shared" si="84"/>
        <v>0</v>
      </c>
    </row>
    <row r="617" spans="3:20">
      <c r="C617" s="244" t="s">
        <v>278</v>
      </c>
      <c r="D617" s="245"/>
      <c r="E617" s="245"/>
      <c r="F617" s="245"/>
      <c r="G617" s="245"/>
      <c r="H617" s="245"/>
      <c r="I617" s="245"/>
      <c r="J617" s="245"/>
      <c r="K617" s="245"/>
      <c r="L617" s="245"/>
      <c r="M617" s="246"/>
    </row>
    <row r="618" spans="3:20" ht="12" thickBot="1">
      <c r="C618" s="247"/>
      <c r="D618" s="248"/>
      <c r="E618" s="248"/>
      <c r="F618" s="248"/>
      <c r="G618" s="248"/>
      <c r="H618" s="248"/>
      <c r="I618" s="248"/>
      <c r="J618" s="248"/>
      <c r="K618" s="248"/>
      <c r="L618" s="248"/>
      <c r="M618" s="249"/>
    </row>
    <row r="619" spans="3:20" ht="12" thickBot="1">
      <c r="C619" s="250" t="s">
        <v>225</v>
      </c>
      <c r="D619" s="251"/>
      <c r="E619" s="252" t="s">
        <v>279</v>
      </c>
      <c r="F619" s="253"/>
      <c r="G619" s="154" t="s">
        <v>280</v>
      </c>
      <c r="H619" s="254" t="s">
        <v>281</v>
      </c>
      <c r="I619" s="255"/>
      <c r="J619" s="255"/>
      <c r="K619" s="255"/>
      <c r="L619" s="255"/>
      <c r="M619" s="256"/>
      <c r="R619" s="155"/>
      <c r="S619" s="156"/>
      <c r="T619" s="157"/>
    </row>
    <row r="620" spans="3:20" ht="12" thickBot="1">
      <c r="C620" s="257"/>
      <c r="D620" s="258"/>
      <c r="E620" s="261"/>
      <c r="F620" s="263"/>
      <c r="G620" s="158"/>
      <c r="H620" s="261"/>
      <c r="I620" s="262"/>
      <c r="J620" s="262"/>
      <c r="K620" s="262"/>
      <c r="L620" s="262"/>
      <c r="M620" s="263"/>
    </row>
    <row r="621" spans="3:20" ht="12" thickBot="1">
      <c r="C621" s="261"/>
      <c r="D621" s="262"/>
      <c r="E621" s="262"/>
      <c r="F621" s="262"/>
      <c r="G621" s="262"/>
      <c r="H621" s="262"/>
      <c r="I621" s="262"/>
      <c r="J621" s="262"/>
      <c r="K621" s="262"/>
      <c r="L621" s="262"/>
      <c r="M621" s="263"/>
    </row>
    <row r="622" spans="3:20" ht="12" thickBot="1">
      <c r="C622" s="159" t="s">
        <v>227</v>
      </c>
      <c r="D622" s="160"/>
      <c r="E622" s="159" t="s">
        <v>282</v>
      </c>
      <c r="F622" s="160" t="s">
        <v>283</v>
      </c>
      <c r="G622" s="159" t="s">
        <v>282</v>
      </c>
      <c r="H622" s="276" t="s">
        <v>228</v>
      </c>
      <c r="I622" s="276"/>
      <c r="J622" s="276"/>
      <c r="K622" s="276"/>
      <c r="L622" s="276"/>
      <c r="M622" s="251"/>
    </row>
    <row r="623" spans="3:20" ht="12" thickBot="1">
      <c r="C623" s="161"/>
      <c r="D623" s="162"/>
      <c r="E623" s="163"/>
      <c r="F623" s="162"/>
      <c r="G623" s="161"/>
      <c r="H623" s="277">
        <f>S630</f>
        <v>0</v>
      </c>
      <c r="I623" s="278"/>
      <c r="J623" s="279"/>
      <c r="K623" s="280">
        <f>T630</f>
        <v>0</v>
      </c>
      <c r="L623" s="281"/>
      <c r="M623" s="282"/>
    </row>
    <row r="624" spans="3:20" ht="12" thickBot="1">
      <c r="C624" s="166" t="s">
        <v>226</v>
      </c>
      <c r="D624" s="167" t="s">
        <v>284</v>
      </c>
      <c r="E624" s="166" t="s">
        <v>285</v>
      </c>
      <c r="F624" s="167"/>
      <c r="G624" s="166" t="s">
        <v>285</v>
      </c>
      <c r="H624" s="262" t="s">
        <v>286</v>
      </c>
      <c r="I624" s="263"/>
      <c r="J624" s="262" t="s">
        <v>287</v>
      </c>
      <c r="K624" s="263"/>
      <c r="L624" s="283" t="s">
        <v>288</v>
      </c>
      <c r="M624" s="284"/>
      <c r="O624" s="264" t="s">
        <v>289</v>
      </c>
      <c r="P624" s="265"/>
      <c r="Q624" s="264" t="s">
        <v>290</v>
      </c>
      <c r="R624" s="265"/>
      <c r="S624" s="264" t="s">
        <v>284</v>
      </c>
      <c r="T624" s="265"/>
    </row>
    <row r="625" spans="3:20" ht="12" thickBot="1">
      <c r="C625" s="169" t="s">
        <v>291</v>
      </c>
      <c r="D625" s="170" t="s">
        <v>292</v>
      </c>
      <c r="E625" s="158"/>
      <c r="F625" s="170"/>
      <c r="G625" s="158"/>
      <c r="H625" s="171"/>
      <c r="I625" s="170"/>
      <c r="J625" s="171"/>
      <c r="K625" s="170"/>
      <c r="L625" s="171"/>
      <c r="M625" s="170"/>
      <c r="O625" s="172">
        <f t="shared" ref="O625:P627" si="85">H625+J625+L625</f>
        <v>0</v>
      </c>
      <c r="P625" s="172">
        <f t="shared" si="85"/>
        <v>0</v>
      </c>
      <c r="Q625" s="172">
        <f>IF(H625&gt;I625,1,0)+IF(J625&gt;K625,1,0)+IF(L625&gt;M625,1,0)</f>
        <v>0</v>
      </c>
      <c r="R625" s="173">
        <f>IF(H625&lt;I625,1,0)+IF(J625&lt;K625,1,0)+IF(L625&lt;M625,1,0)</f>
        <v>0</v>
      </c>
      <c r="S625" s="173">
        <f>IF(Q625&gt;R625,1,0)</f>
        <v>0</v>
      </c>
      <c r="T625" s="173">
        <f>IF(Q625&lt;R625,1,0)</f>
        <v>0</v>
      </c>
    </row>
    <row r="626" spans="3:20" ht="12" thickBot="1">
      <c r="C626" s="158"/>
      <c r="D626" s="170" t="s">
        <v>293</v>
      </c>
      <c r="E626" s="158"/>
      <c r="F626" s="170"/>
      <c r="G626" s="158"/>
      <c r="H626" s="171"/>
      <c r="I626" s="170"/>
      <c r="J626" s="171"/>
      <c r="K626" s="170"/>
      <c r="L626" s="171"/>
      <c r="M626" s="170"/>
      <c r="O626" s="174">
        <f t="shared" si="85"/>
        <v>0</v>
      </c>
      <c r="P626" s="174">
        <f t="shared" si="85"/>
        <v>0</v>
      </c>
      <c r="Q626" s="174">
        <f>IF(H626&gt;I626,1,0)+IF(J626&gt;K626,1,0)+IF(L626&gt;M626,1,0)</f>
        <v>0</v>
      </c>
      <c r="R626" s="175">
        <f>IF(H626&lt;I626,1,0)+IF(J626&lt;K626,1,0)+IF(L626&lt;M626,1,0)</f>
        <v>0</v>
      </c>
      <c r="S626" s="175">
        <f>IF(Q626&gt;R626,1,0)</f>
        <v>0</v>
      </c>
      <c r="T626" s="175">
        <f>IF(Q626&lt;R626,1,0)</f>
        <v>0</v>
      </c>
    </row>
    <row r="627" spans="3:20" ht="12" customHeight="1" thickBot="1">
      <c r="C627" s="266"/>
      <c r="D627" s="268" t="s">
        <v>294</v>
      </c>
      <c r="E627" s="158"/>
      <c r="F627" s="176"/>
      <c r="G627" s="158"/>
      <c r="H627" s="270"/>
      <c r="I627" s="273"/>
      <c r="J627" s="270"/>
      <c r="K627" s="273"/>
      <c r="L627" s="270"/>
      <c r="M627" s="273"/>
      <c r="O627" s="285">
        <f t="shared" si="85"/>
        <v>0</v>
      </c>
      <c r="P627" s="285">
        <f t="shared" si="85"/>
        <v>0</v>
      </c>
      <c r="Q627" s="285">
        <f>IF(H627&gt;I627,1,0)+IF(J627&gt;K627,1,0)+IF(L627&gt;M627,1,0)</f>
        <v>0</v>
      </c>
      <c r="R627" s="285">
        <f>IF(H627&lt;I627,1,0)+IF(J627&lt;K627,1,0)+IF(L627&lt;M627,1,0)</f>
        <v>0</v>
      </c>
      <c r="S627" s="285">
        <f>IF(Q627&gt;R627,1,0)</f>
        <v>0</v>
      </c>
      <c r="T627" s="285">
        <f>IF(Q627&lt;R627,1,0)</f>
        <v>0</v>
      </c>
    </row>
    <row r="628" spans="3:20" ht="12" thickBot="1">
      <c r="C628" s="266"/>
      <c r="D628" s="268"/>
      <c r="E628" s="177" t="s">
        <v>283</v>
      </c>
      <c r="F628" s="178"/>
      <c r="G628" s="177" t="s">
        <v>283</v>
      </c>
      <c r="H628" s="271"/>
      <c r="I628" s="274"/>
      <c r="J628" s="271"/>
      <c r="K628" s="274"/>
      <c r="L628" s="271"/>
      <c r="M628" s="274"/>
      <c r="O628" s="286"/>
      <c r="P628" s="286"/>
      <c r="Q628" s="286"/>
      <c r="R628" s="286"/>
      <c r="S628" s="286"/>
      <c r="T628" s="286"/>
    </row>
    <row r="629" spans="3:20" ht="12" thickBot="1">
      <c r="C629" s="267"/>
      <c r="D629" s="269"/>
      <c r="E629" s="158"/>
      <c r="F629" s="179"/>
      <c r="G629" s="158"/>
      <c r="H629" s="272"/>
      <c r="I629" s="275"/>
      <c r="J629" s="272"/>
      <c r="K629" s="275"/>
      <c r="L629" s="272"/>
      <c r="M629" s="275"/>
      <c r="O629" s="287"/>
      <c r="P629" s="287"/>
      <c r="Q629" s="287"/>
      <c r="R629" s="287"/>
      <c r="S629" s="287"/>
      <c r="T629" s="287"/>
    </row>
    <row r="630" spans="3:20" ht="12" thickBot="1">
      <c r="G630" s="180"/>
      <c r="H630" s="180"/>
      <c r="O630" s="175">
        <f t="shared" ref="O630:T630" si="86">O625+O626+O627</f>
        <v>0</v>
      </c>
      <c r="P630" s="175">
        <f t="shared" si="86"/>
        <v>0</v>
      </c>
      <c r="Q630" s="174">
        <f t="shared" si="86"/>
        <v>0</v>
      </c>
      <c r="R630" s="175">
        <f t="shared" si="86"/>
        <v>0</v>
      </c>
      <c r="S630" s="175">
        <f t="shared" si="86"/>
        <v>0</v>
      </c>
      <c r="T630" s="175">
        <f t="shared" si="86"/>
        <v>0</v>
      </c>
    </row>
    <row r="631" spans="3:20">
      <c r="C631" s="244" t="s">
        <v>278</v>
      </c>
      <c r="D631" s="245"/>
      <c r="E631" s="245"/>
      <c r="F631" s="245"/>
      <c r="G631" s="245"/>
      <c r="H631" s="245"/>
      <c r="I631" s="245"/>
      <c r="J631" s="245"/>
      <c r="K631" s="245"/>
      <c r="L631" s="245"/>
      <c r="M631" s="246"/>
    </row>
    <row r="632" spans="3:20" ht="12" thickBot="1">
      <c r="C632" s="247"/>
      <c r="D632" s="248"/>
      <c r="E632" s="248"/>
      <c r="F632" s="248"/>
      <c r="G632" s="248"/>
      <c r="H632" s="248"/>
      <c r="I632" s="248"/>
      <c r="J632" s="248"/>
      <c r="K632" s="248"/>
      <c r="L632" s="248"/>
      <c r="M632" s="249"/>
    </row>
    <row r="633" spans="3:20" ht="12" thickBot="1">
      <c r="C633" s="250" t="s">
        <v>225</v>
      </c>
      <c r="D633" s="251"/>
      <c r="E633" s="252" t="s">
        <v>279</v>
      </c>
      <c r="F633" s="253"/>
      <c r="G633" s="154" t="s">
        <v>280</v>
      </c>
      <c r="H633" s="254" t="s">
        <v>281</v>
      </c>
      <c r="I633" s="255"/>
      <c r="J633" s="255"/>
      <c r="K633" s="255"/>
      <c r="L633" s="255"/>
      <c r="M633" s="256"/>
      <c r="R633" s="155"/>
      <c r="S633" s="156"/>
      <c r="T633" s="157"/>
    </row>
    <row r="634" spans="3:20" ht="12" thickBot="1">
      <c r="C634" s="257"/>
      <c r="D634" s="258"/>
      <c r="E634" s="261"/>
      <c r="F634" s="263"/>
      <c r="G634" s="158"/>
      <c r="H634" s="261"/>
      <c r="I634" s="262"/>
      <c r="J634" s="262"/>
      <c r="K634" s="262"/>
      <c r="L634" s="262"/>
      <c r="M634" s="263"/>
    </row>
    <row r="635" spans="3:20" ht="12" thickBot="1">
      <c r="C635" s="261"/>
      <c r="D635" s="262"/>
      <c r="E635" s="262"/>
      <c r="F635" s="262"/>
      <c r="G635" s="262"/>
      <c r="H635" s="262"/>
      <c r="I635" s="262"/>
      <c r="J635" s="262"/>
      <c r="K635" s="262"/>
      <c r="L635" s="262"/>
      <c r="M635" s="263"/>
    </row>
    <row r="636" spans="3:20" ht="12" thickBot="1">
      <c r="C636" s="159" t="s">
        <v>227</v>
      </c>
      <c r="D636" s="160"/>
      <c r="E636" s="159" t="s">
        <v>282</v>
      </c>
      <c r="F636" s="160" t="s">
        <v>283</v>
      </c>
      <c r="G636" s="159" t="s">
        <v>282</v>
      </c>
      <c r="H636" s="276" t="s">
        <v>228</v>
      </c>
      <c r="I636" s="276"/>
      <c r="J636" s="276"/>
      <c r="K636" s="276"/>
      <c r="L636" s="276"/>
      <c r="M636" s="251"/>
    </row>
    <row r="637" spans="3:20" ht="12" thickBot="1">
      <c r="C637" s="161"/>
      <c r="D637" s="162"/>
      <c r="E637" s="163"/>
      <c r="F637" s="162"/>
      <c r="G637" s="161"/>
      <c r="H637" s="277">
        <f>S644</f>
        <v>0</v>
      </c>
      <c r="I637" s="278"/>
      <c r="J637" s="279"/>
      <c r="K637" s="280">
        <f>T644</f>
        <v>0</v>
      </c>
      <c r="L637" s="281"/>
      <c r="M637" s="282"/>
    </row>
    <row r="638" spans="3:20" ht="12" thickBot="1">
      <c r="C638" s="166" t="s">
        <v>226</v>
      </c>
      <c r="D638" s="167" t="s">
        <v>284</v>
      </c>
      <c r="E638" s="166" t="s">
        <v>285</v>
      </c>
      <c r="F638" s="167"/>
      <c r="G638" s="166" t="s">
        <v>285</v>
      </c>
      <c r="H638" s="262" t="s">
        <v>286</v>
      </c>
      <c r="I638" s="263"/>
      <c r="J638" s="262" t="s">
        <v>287</v>
      </c>
      <c r="K638" s="263"/>
      <c r="L638" s="283" t="s">
        <v>288</v>
      </c>
      <c r="M638" s="284"/>
      <c r="O638" s="264" t="s">
        <v>289</v>
      </c>
      <c r="P638" s="265"/>
      <c r="Q638" s="264" t="s">
        <v>290</v>
      </c>
      <c r="R638" s="265"/>
      <c r="S638" s="264" t="s">
        <v>284</v>
      </c>
      <c r="T638" s="265"/>
    </row>
    <row r="639" spans="3:20" ht="12" thickBot="1">
      <c r="C639" s="169" t="s">
        <v>291</v>
      </c>
      <c r="D639" s="170" t="s">
        <v>292</v>
      </c>
      <c r="E639" s="158"/>
      <c r="F639" s="170"/>
      <c r="G639" s="158"/>
      <c r="H639" s="171"/>
      <c r="I639" s="170"/>
      <c r="J639" s="171"/>
      <c r="K639" s="170"/>
      <c r="L639" s="171"/>
      <c r="M639" s="170"/>
      <c r="O639" s="172">
        <f t="shared" ref="O639:P641" si="87">H639+J639+L639</f>
        <v>0</v>
      </c>
      <c r="P639" s="172">
        <f t="shared" si="87"/>
        <v>0</v>
      </c>
      <c r="Q639" s="172">
        <f>IF(H639&gt;I639,1,0)+IF(J639&gt;K639,1,0)+IF(L639&gt;M639,1,0)</f>
        <v>0</v>
      </c>
      <c r="R639" s="173">
        <f>IF(H639&lt;I639,1,0)+IF(J639&lt;K639,1,0)+IF(L639&lt;M639,1,0)</f>
        <v>0</v>
      </c>
      <c r="S639" s="173">
        <f>IF(Q639&gt;R639,1,0)</f>
        <v>0</v>
      </c>
      <c r="T639" s="173">
        <f>IF(Q639&lt;R639,1,0)</f>
        <v>0</v>
      </c>
    </row>
    <row r="640" spans="3:20" ht="12" thickBot="1">
      <c r="C640" s="158"/>
      <c r="D640" s="170" t="s">
        <v>293</v>
      </c>
      <c r="E640" s="158"/>
      <c r="F640" s="170"/>
      <c r="G640" s="158"/>
      <c r="H640" s="171"/>
      <c r="I640" s="170"/>
      <c r="J640" s="171"/>
      <c r="K640" s="170"/>
      <c r="L640" s="171"/>
      <c r="M640" s="170"/>
      <c r="O640" s="174">
        <f t="shared" si="87"/>
        <v>0</v>
      </c>
      <c r="P640" s="174">
        <f t="shared" si="87"/>
        <v>0</v>
      </c>
      <c r="Q640" s="174">
        <f>IF(H640&gt;I640,1,0)+IF(J640&gt;K640,1,0)+IF(L640&gt;M640,1,0)</f>
        <v>0</v>
      </c>
      <c r="R640" s="175">
        <f>IF(H640&lt;I640,1,0)+IF(J640&lt;K640,1,0)+IF(L640&lt;M640,1,0)</f>
        <v>0</v>
      </c>
      <c r="S640" s="175">
        <f>IF(Q640&gt;R640,1,0)</f>
        <v>0</v>
      </c>
      <c r="T640" s="175">
        <f>IF(Q640&lt;R640,1,0)</f>
        <v>0</v>
      </c>
    </row>
    <row r="641" spans="3:20" ht="12" customHeight="1" thickBot="1">
      <c r="C641" s="266"/>
      <c r="D641" s="268" t="s">
        <v>294</v>
      </c>
      <c r="E641" s="158"/>
      <c r="F641" s="176"/>
      <c r="G641" s="158"/>
      <c r="H641" s="270"/>
      <c r="I641" s="273"/>
      <c r="J641" s="270"/>
      <c r="K641" s="273"/>
      <c r="L641" s="270"/>
      <c r="M641" s="273"/>
      <c r="O641" s="285">
        <f t="shared" si="87"/>
        <v>0</v>
      </c>
      <c r="P641" s="285">
        <f t="shared" si="87"/>
        <v>0</v>
      </c>
      <c r="Q641" s="285">
        <f>IF(H641&gt;I641,1,0)+IF(J641&gt;K641,1,0)+IF(L641&gt;M641,1,0)</f>
        <v>0</v>
      </c>
      <c r="R641" s="285">
        <f>IF(H641&lt;I641,1,0)+IF(J641&lt;K641,1,0)+IF(L641&lt;M641,1,0)</f>
        <v>0</v>
      </c>
      <c r="S641" s="285">
        <f>IF(Q641&gt;R641,1,0)</f>
        <v>0</v>
      </c>
      <c r="T641" s="285">
        <f>IF(Q641&lt;R641,1,0)</f>
        <v>0</v>
      </c>
    </row>
    <row r="642" spans="3:20" ht="12" thickBot="1">
      <c r="C642" s="266"/>
      <c r="D642" s="268"/>
      <c r="E642" s="177" t="s">
        <v>283</v>
      </c>
      <c r="F642" s="178"/>
      <c r="G642" s="177" t="s">
        <v>283</v>
      </c>
      <c r="H642" s="271"/>
      <c r="I642" s="274"/>
      <c r="J642" s="271"/>
      <c r="K642" s="274"/>
      <c r="L642" s="271"/>
      <c r="M642" s="274"/>
      <c r="O642" s="286"/>
      <c r="P642" s="286"/>
      <c r="Q642" s="286"/>
      <c r="R642" s="286"/>
      <c r="S642" s="286"/>
      <c r="T642" s="286"/>
    </row>
    <row r="643" spans="3:20" ht="12" thickBot="1">
      <c r="C643" s="267"/>
      <c r="D643" s="269"/>
      <c r="E643" s="158"/>
      <c r="F643" s="179"/>
      <c r="G643" s="158"/>
      <c r="H643" s="272"/>
      <c r="I643" s="275"/>
      <c r="J643" s="272"/>
      <c r="K643" s="275"/>
      <c r="L643" s="272"/>
      <c r="M643" s="275"/>
      <c r="O643" s="287"/>
      <c r="P643" s="287"/>
      <c r="Q643" s="287"/>
      <c r="R643" s="287"/>
      <c r="S643" s="287"/>
      <c r="T643" s="287"/>
    </row>
    <row r="644" spans="3:20" ht="12" thickBot="1">
      <c r="G644" s="180"/>
      <c r="H644" s="180"/>
      <c r="O644" s="175">
        <f t="shared" ref="O644:T644" si="88">O639+O640+O641</f>
        <v>0</v>
      </c>
      <c r="P644" s="175">
        <f t="shared" si="88"/>
        <v>0</v>
      </c>
      <c r="Q644" s="174">
        <f t="shared" si="88"/>
        <v>0</v>
      </c>
      <c r="R644" s="175">
        <f t="shared" si="88"/>
        <v>0</v>
      </c>
      <c r="S644" s="175">
        <f t="shared" si="88"/>
        <v>0</v>
      </c>
      <c r="T644" s="175">
        <f t="shared" si="88"/>
        <v>0</v>
      </c>
    </row>
    <row r="645" spans="3:20">
      <c r="C645" s="244" t="s">
        <v>278</v>
      </c>
      <c r="D645" s="245"/>
      <c r="E645" s="245"/>
      <c r="F645" s="245"/>
      <c r="G645" s="245"/>
      <c r="H645" s="245"/>
      <c r="I645" s="245"/>
      <c r="J645" s="245"/>
      <c r="K645" s="245"/>
      <c r="L645" s="245"/>
      <c r="M645" s="246"/>
    </row>
    <row r="646" spans="3:20" ht="12" thickBot="1">
      <c r="C646" s="247"/>
      <c r="D646" s="248"/>
      <c r="E646" s="248"/>
      <c r="F646" s="248"/>
      <c r="G646" s="248"/>
      <c r="H646" s="248"/>
      <c r="I646" s="248"/>
      <c r="J646" s="248"/>
      <c r="K646" s="248"/>
      <c r="L646" s="248"/>
      <c r="M646" s="249"/>
    </row>
    <row r="647" spans="3:20" ht="12" thickBot="1">
      <c r="C647" s="250" t="s">
        <v>225</v>
      </c>
      <c r="D647" s="251"/>
      <c r="E647" s="252" t="s">
        <v>279</v>
      </c>
      <c r="F647" s="253"/>
      <c r="G647" s="154" t="s">
        <v>280</v>
      </c>
      <c r="H647" s="254" t="s">
        <v>281</v>
      </c>
      <c r="I647" s="255"/>
      <c r="J647" s="255"/>
      <c r="K647" s="255"/>
      <c r="L647" s="255"/>
      <c r="M647" s="256"/>
      <c r="R647" s="155"/>
      <c r="S647" s="156"/>
      <c r="T647" s="157"/>
    </row>
    <row r="648" spans="3:20" ht="12" thickBot="1">
      <c r="C648" s="257"/>
      <c r="D648" s="258"/>
      <c r="E648" s="261"/>
      <c r="F648" s="263"/>
      <c r="G648" s="158"/>
      <c r="H648" s="261"/>
      <c r="I648" s="262"/>
      <c r="J648" s="262"/>
      <c r="K648" s="262"/>
      <c r="L648" s="262"/>
      <c r="M648" s="263"/>
    </row>
    <row r="649" spans="3:20" ht="12" thickBot="1">
      <c r="C649" s="261"/>
      <c r="D649" s="262"/>
      <c r="E649" s="262"/>
      <c r="F649" s="262"/>
      <c r="G649" s="262"/>
      <c r="H649" s="262"/>
      <c r="I649" s="262"/>
      <c r="J649" s="262"/>
      <c r="K649" s="262"/>
      <c r="L649" s="262"/>
      <c r="M649" s="263"/>
    </row>
    <row r="650" spans="3:20" ht="12" thickBot="1">
      <c r="C650" s="159" t="s">
        <v>227</v>
      </c>
      <c r="D650" s="160"/>
      <c r="E650" s="159" t="s">
        <v>282</v>
      </c>
      <c r="F650" s="160" t="s">
        <v>283</v>
      </c>
      <c r="G650" s="159" t="s">
        <v>282</v>
      </c>
      <c r="H650" s="276" t="s">
        <v>228</v>
      </c>
      <c r="I650" s="276"/>
      <c r="J650" s="276"/>
      <c r="K650" s="276"/>
      <c r="L650" s="276"/>
      <c r="M650" s="251"/>
    </row>
    <row r="651" spans="3:20" ht="12" thickBot="1">
      <c r="C651" s="161"/>
      <c r="D651" s="162"/>
      <c r="E651" s="163"/>
      <c r="F651" s="162"/>
      <c r="G651" s="161"/>
      <c r="H651" s="277">
        <f>S658</f>
        <v>0</v>
      </c>
      <c r="I651" s="278"/>
      <c r="J651" s="279"/>
      <c r="K651" s="280">
        <f>T658</f>
        <v>0</v>
      </c>
      <c r="L651" s="281"/>
      <c r="M651" s="282"/>
    </row>
    <row r="652" spans="3:20" ht="12" thickBot="1">
      <c r="C652" s="166" t="s">
        <v>226</v>
      </c>
      <c r="D652" s="167" t="s">
        <v>284</v>
      </c>
      <c r="E652" s="166" t="s">
        <v>285</v>
      </c>
      <c r="F652" s="167"/>
      <c r="G652" s="166" t="s">
        <v>285</v>
      </c>
      <c r="H652" s="262" t="s">
        <v>286</v>
      </c>
      <c r="I652" s="263"/>
      <c r="J652" s="262" t="s">
        <v>287</v>
      </c>
      <c r="K652" s="263"/>
      <c r="L652" s="283" t="s">
        <v>288</v>
      </c>
      <c r="M652" s="284"/>
      <c r="O652" s="264" t="s">
        <v>289</v>
      </c>
      <c r="P652" s="265"/>
      <c r="Q652" s="264" t="s">
        <v>290</v>
      </c>
      <c r="R652" s="265"/>
      <c r="S652" s="264" t="s">
        <v>284</v>
      </c>
      <c r="T652" s="265"/>
    </row>
    <row r="653" spans="3:20" ht="12" thickBot="1">
      <c r="C653" s="169" t="s">
        <v>291</v>
      </c>
      <c r="D653" s="170" t="s">
        <v>292</v>
      </c>
      <c r="E653" s="158"/>
      <c r="F653" s="170"/>
      <c r="G653" s="158"/>
      <c r="H653" s="171"/>
      <c r="I653" s="170"/>
      <c r="J653" s="171"/>
      <c r="K653" s="170"/>
      <c r="L653" s="171"/>
      <c r="M653" s="170"/>
      <c r="O653" s="172">
        <f t="shared" ref="O653:P655" si="89">H653+J653+L653</f>
        <v>0</v>
      </c>
      <c r="P653" s="172">
        <f t="shared" si="89"/>
        <v>0</v>
      </c>
      <c r="Q653" s="172">
        <f>IF(H653&gt;I653,1,0)+IF(J653&gt;K653,1,0)+IF(L653&gt;M653,1,0)</f>
        <v>0</v>
      </c>
      <c r="R653" s="173">
        <f>IF(H653&lt;I653,1,0)+IF(J653&lt;K653,1,0)+IF(L653&lt;M653,1,0)</f>
        <v>0</v>
      </c>
      <c r="S653" s="173">
        <f>IF(Q653&gt;R653,1,0)</f>
        <v>0</v>
      </c>
      <c r="T653" s="173">
        <f>IF(Q653&lt;R653,1,0)</f>
        <v>0</v>
      </c>
    </row>
    <row r="654" spans="3:20" ht="12" thickBot="1">
      <c r="C654" s="158"/>
      <c r="D654" s="170" t="s">
        <v>293</v>
      </c>
      <c r="E654" s="158"/>
      <c r="F654" s="170"/>
      <c r="G654" s="158"/>
      <c r="H654" s="171"/>
      <c r="I654" s="170"/>
      <c r="J654" s="171"/>
      <c r="K654" s="170"/>
      <c r="L654" s="171"/>
      <c r="M654" s="170"/>
      <c r="O654" s="174">
        <f t="shared" si="89"/>
        <v>0</v>
      </c>
      <c r="P654" s="174">
        <f t="shared" si="89"/>
        <v>0</v>
      </c>
      <c r="Q654" s="174">
        <f>IF(H654&gt;I654,1,0)+IF(J654&gt;K654,1,0)+IF(L654&gt;M654,1,0)</f>
        <v>0</v>
      </c>
      <c r="R654" s="175">
        <f>IF(H654&lt;I654,1,0)+IF(J654&lt;K654,1,0)+IF(L654&lt;M654,1,0)</f>
        <v>0</v>
      </c>
      <c r="S654" s="175">
        <f>IF(Q654&gt;R654,1,0)</f>
        <v>0</v>
      </c>
      <c r="T654" s="175">
        <f>IF(Q654&lt;R654,1,0)</f>
        <v>0</v>
      </c>
    </row>
    <row r="655" spans="3:20" ht="12" customHeight="1" thickBot="1">
      <c r="C655" s="266"/>
      <c r="D655" s="268" t="s">
        <v>294</v>
      </c>
      <c r="E655" s="158"/>
      <c r="F655" s="176"/>
      <c r="G655" s="158"/>
      <c r="H655" s="270"/>
      <c r="I655" s="273"/>
      <c r="J655" s="270"/>
      <c r="K655" s="273"/>
      <c r="L655" s="270"/>
      <c r="M655" s="273"/>
      <c r="O655" s="285">
        <f t="shared" si="89"/>
        <v>0</v>
      </c>
      <c r="P655" s="285">
        <f t="shared" si="89"/>
        <v>0</v>
      </c>
      <c r="Q655" s="285">
        <f>IF(H655&gt;I655,1,0)+IF(J655&gt;K655,1,0)+IF(L655&gt;M655,1,0)</f>
        <v>0</v>
      </c>
      <c r="R655" s="285">
        <f>IF(H655&lt;I655,1,0)+IF(J655&lt;K655,1,0)+IF(L655&lt;M655,1,0)</f>
        <v>0</v>
      </c>
      <c r="S655" s="285">
        <f>IF(Q655&gt;R655,1,0)</f>
        <v>0</v>
      </c>
      <c r="T655" s="285">
        <f>IF(Q655&lt;R655,1,0)</f>
        <v>0</v>
      </c>
    </row>
    <row r="656" spans="3:20" ht="12" thickBot="1">
      <c r="C656" s="266"/>
      <c r="D656" s="268"/>
      <c r="E656" s="177" t="s">
        <v>283</v>
      </c>
      <c r="F656" s="178"/>
      <c r="G656" s="177" t="s">
        <v>283</v>
      </c>
      <c r="H656" s="271"/>
      <c r="I656" s="274"/>
      <c r="J656" s="271"/>
      <c r="K656" s="274"/>
      <c r="L656" s="271"/>
      <c r="M656" s="274"/>
      <c r="O656" s="286"/>
      <c r="P656" s="286"/>
      <c r="Q656" s="286"/>
      <c r="R656" s="286"/>
      <c r="S656" s="286"/>
      <c r="T656" s="286"/>
    </row>
    <row r="657" spans="3:20" ht="12" thickBot="1">
      <c r="C657" s="267"/>
      <c r="D657" s="269"/>
      <c r="E657" s="158"/>
      <c r="F657" s="179"/>
      <c r="G657" s="158"/>
      <c r="H657" s="272"/>
      <c r="I657" s="275"/>
      <c r="J657" s="272"/>
      <c r="K657" s="275"/>
      <c r="L657" s="272"/>
      <c r="M657" s="275"/>
      <c r="O657" s="287"/>
      <c r="P657" s="287"/>
      <c r="Q657" s="287"/>
      <c r="R657" s="287"/>
      <c r="S657" s="287"/>
      <c r="T657" s="287"/>
    </row>
    <row r="658" spans="3:20" ht="12" thickBot="1">
      <c r="G658" s="180"/>
      <c r="H658" s="180"/>
      <c r="O658" s="175">
        <f t="shared" ref="O658:T658" si="90">O653+O654+O655</f>
        <v>0</v>
      </c>
      <c r="P658" s="175">
        <f t="shared" si="90"/>
        <v>0</v>
      </c>
      <c r="Q658" s="174">
        <f t="shared" si="90"/>
        <v>0</v>
      </c>
      <c r="R658" s="175">
        <f t="shared" si="90"/>
        <v>0</v>
      </c>
      <c r="S658" s="175">
        <f t="shared" si="90"/>
        <v>0</v>
      </c>
      <c r="T658" s="175">
        <f t="shared" si="90"/>
        <v>0</v>
      </c>
    </row>
    <row r="659" spans="3:20">
      <c r="C659" s="244" t="s">
        <v>278</v>
      </c>
      <c r="D659" s="245"/>
      <c r="E659" s="245"/>
      <c r="F659" s="245"/>
      <c r="G659" s="245"/>
      <c r="H659" s="245"/>
      <c r="I659" s="245"/>
      <c r="J659" s="245"/>
      <c r="K659" s="245"/>
      <c r="L659" s="245"/>
      <c r="M659" s="246"/>
    </row>
    <row r="660" spans="3:20" ht="12" thickBot="1">
      <c r="C660" s="247"/>
      <c r="D660" s="248"/>
      <c r="E660" s="248"/>
      <c r="F660" s="248"/>
      <c r="G660" s="248"/>
      <c r="H660" s="248"/>
      <c r="I660" s="248"/>
      <c r="J660" s="248"/>
      <c r="K660" s="248"/>
      <c r="L660" s="248"/>
      <c r="M660" s="249"/>
    </row>
    <row r="661" spans="3:20" ht="12" thickBot="1">
      <c r="C661" s="250" t="s">
        <v>225</v>
      </c>
      <c r="D661" s="251"/>
      <c r="E661" s="252" t="s">
        <v>279</v>
      </c>
      <c r="F661" s="253"/>
      <c r="G661" s="154" t="s">
        <v>280</v>
      </c>
      <c r="H661" s="254" t="s">
        <v>281</v>
      </c>
      <c r="I661" s="255"/>
      <c r="J661" s="255"/>
      <c r="K661" s="255"/>
      <c r="L661" s="255"/>
      <c r="M661" s="256"/>
      <c r="R661" s="155"/>
      <c r="S661" s="156"/>
      <c r="T661" s="157"/>
    </row>
    <row r="662" spans="3:20" ht="12" thickBot="1">
      <c r="C662" s="257"/>
      <c r="D662" s="258"/>
      <c r="E662" s="261"/>
      <c r="F662" s="263"/>
      <c r="G662" s="158"/>
      <c r="H662" s="261"/>
      <c r="I662" s="262"/>
      <c r="J662" s="262"/>
      <c r="K662" s="262"/>
      <c r="L662" s="262"/>
      <c r="M662" s="263"/>
    </row>
    <row r="663" spans="3:20" ht="12" thickBot="1">
      <c r="C663" s="261"/>
      <c r="D663" s="262"/>
      <c r="E663" s="262"/>
      <c r="F663" s="262"/>
      <c r="G663" s="262"/>
      <c r="H663" s="262"/>
      <c r="I663" s="262"/>
      <c r="J663" s="262"/>
      <c r="K663" s="262"/>
      <c r="L663" s="262"/>
      <c r="M663" s="263"/>
    </row>
    <row r="664" spans="3:20" ht="12" thickBot="1">
      <c r="C664" s="159" t="s">
        <v>227</v>
      </c>
      <c r="D664" s="160"/>
      <c r="E664" s="159" t="s">
        <v>282</v>
      </c>
      <c r="F664" s="160" t="s">
        <v>283</v>
      </c>
      <c r="G664" s="159" t="s">
        <v>282</v>
      </c>
      <c r="H664" s="276" t="s">
        <v>228</v>
      </c>
      <c r="I664" s="276"/>
      <c r="J664" s="276"/>
      <c r="K664" s="276"/>
      <c r="L664" s="276"/>
      <c r="M664" s="251"/>
    </row>
    <row r="665" spans="3:20" ht="12" thickBot="1">
      <c r="C665" s="161"/>
      <c r="D665" s="162"/>
      <c r="E665" s="163"/>
      <c r="F665" s="162"/>
      <c r="G665" s="161"/>
      <c r="H665" s="277">
        <f>S672</f>
        <v>0</v>
      </c>
      <c r="I665" s="278"/>
      <c r="J665" s="279"/>
      <c r="K665" s="280">
        <f>T672</f>
        <v>0</v>
      </c>
      <c r="L665" s="281"/>
      <c r="M665" s="282"/>
    </row>
    <row r="666" spans="3:20" ht="12" thickBot="1">
      <c r="C666" s="166" t="s">
        <v>226</v>
      </c>
      <c r="D666" s="167" t="s">
        <v>284</v>
      </c>
      <c r="E666" s="166" t="s">
        <v>285</v>
      </c>
      <c r="F666" s="167"/>
      <c r="G666" s="166" t="s">
        <v>285</v>
      </c>
      <c r="H666" s="262" t="s">
        <v>286</v>
      </c>
      <c r="I666" s="263"/>
      <c r="J666" s="262" t="s">
        <v>287</v>
      </c>
      <c r="K666" s="263"/>
      <c r="L666" s="283" t="s">
        <v>288</v>
      </c>
      <c r="M666" s="284"/>
      <c r="O666" s="264" t="s">
        <v>289</v>
      </c>
      <c r="P666" s="265"/>
      <c r="Q666" s="264" t="s">
        <v>290</v>
      </c>
      <c r="R666" s="265"/>
      <c r="S666" s="264" t="s">
        <v>284</v>
      </c>
      <c r="T666" s="265"/>
    </row>
    <row r="667" spans="3:20" ht="12" thickBot="1">
      <c r="C667" s="169" t="s">
        <v>291</v>
      </c>
      <c r="D667" s="170" t="s">
        <v>292</v>
      </c>
      <c r="E667" s="158"/>
      <c r="F667" s="170"/>
      <c r="G667" s="158"/>
      <c r="H667" s="171"/>
      <c r="I667" s="170"/>
      <c r="J667" s="171"/>
      <c r="K667" s="170"/>
      <c r="L667" s="171"/>
      <c r="M667" s="170"/>
      <c r="O667" s="172">
        <f t="shared" ref="O667:P669" si="91">H667+J667+L667</f>
        <v>0</v>
      </c>
      <c r="P667" s="172">
        <f t="shared" si="91"/>
        <v>0</v>
      </c>
      <c r="Q667" s="172">
        <f>IF(H667&gt;I667,1,0)+IF(J667&gt;K667,1,0)+IF(L667&gt;M667,1,0)</f>
        <v>0</v>
      </c>
      <c r="R667" s="173">
        <f>IF(H667&lt;I667,1,0)+IF(J667&lt;K667,1,0)+IF(L667&lt;M667,1,0)</f>
        <v>0</v>
      </c>
      <c r="S667" s="173">
        <f>IF(Q667&gt;R667,1,0)</f>
        <v>0</v>
      </c>
      <c r="T667" s="173">
        <f>IF(Q667&lt;R667,1,0)</f>
        <v>0</v>
      </c>
    </row>
    <row r="668" spans="3:20" ht="12" thickBot="1">
      <c r="C668" s="158"/>
      <c r="D668" s="170" t="s">
        <v>293</v>
      </c>
      <c r="E668" s="158"/>
      <c r="F668" s="170"/>
      <c r="G668" s="158"/>
      <c r="H668" s="171"/>
      <c r="I668" s="170"/>
      <c r="J668" s="171"/>
      <c r="K668" s="170"/>
      <c r="L668" s="171"/>
      <c r="M668" s="170"/>
      <c r="O668" s="174">
        <f t="shared" si="91"/>
        <v>0</v>
      </c>
      <c r="P668" s="174">
        <f t="shared" si="91"/>
        <v>0</v>
      </c>
      <c r="Q668" s="174">
        <f>IF(H668&gt;I668,1,0)+IF(J668&gt;K668,1,0)+IF(L668&gt;M668,1,0)</f>
        <v>0</v>
      </c>
      <c r="R668" s="175">
        <f>IF(H668&lt;I668,1,0)+IF(J668&lt;K668,1,0)+IF(L668&lt;M668,1,0)</f>
        <v>0</v>
      </c>
      <c r="S668" s="175">
        <f>IF(Q668&gt;R668,1,0)</f>
        <v>0</v>
      </c>
      <c r="T668" s="175">
        <f>IF(Q668&lt;R668,1,0)</f>
        <v>0</v>
      </c>
    </row>
    <row r="669" spans="3:20" ht="12" customHeight="1" thickBot="1">
      <c r="C669" s="266"/>
      <c r="D669" s="268" t="s">
        <v>294</v>
      </c>
      <c r="E669" s="158"/>
      <c r="F669" s="176"/>
      <c r="G669" s="158"/>
      <c r="H669" s="270"/>
      <c r="I669" s="273"/>
      <c r="J669" s="270"/>
      <c r="K669" s="273"/>
      <c r="L669" s="270"/>
      <c r="M669" s="273"/>
      <c r="O669" s="285">
        <f t="shared" si="91"/>
        <v>0</v>
      </c>
      <c r="P669" s="285">
        <f t="shared" si="91"/>
        <v>0</v>
      </c>
      <c r="Q669" s="285">
        <f>IF(H669&gt;I669,1,0)+IF(J669&gt;K669,1,0)+IF(L669&gt;M669,1,0)</f>
        <v>0</v>
      </c>
      <c r="R669" s="285">
        <f>IF(H669&lt;I669,1,0)+IF(J669&lt;K669,1,0)+IF(L669&lt;M669,1,0)</f>
        <v>0</v>
      </c>
      <c r="S669" s="285">
        <f>IF(Q669&gt;R669,1,0)</f>
        <v>0</v>
      </c>
      <c r="T669" s="285">
        <f>IF(Q669&lt;R669,1,0)</f>
        <v>0</v>
      </c>
    </row>
    <row r="670" spans="3:20" ht="12" thickBot="1">
      <c r="C670" s="266"/>
      <c r="D670" s="268"/>
      <c r="E670" s="177" t="s">
        <v>283</v>
      </c>
      <c r="F670" s="178"/>
      <c r="G670" s="177" t="s">
        <v>283</v>
      </c>
      <c r="H670" s="271"/>
      <c r="I670" s="274"/>
      <c r="J670" s="271"/>
      <c r="K670" s="274"/>
      <c r="L670" s="271"/>
      <c r="M670" s="274"/>
      <c r="O670" s="286"/>
      <c r="P670" s="286"/>
      <c r="Q670" s="286"/>
      <c r="R670" s="286"/>
      <c r="S670" s="286"/>
      <c r="T670" s="286"/>
    </row>
    <row r="671" spans="3:20" ht="12" thickBot="1">
      <c r="C671" s="267"/>
      <c r="D671" s="269"/>
      <c r="E671" s="158"/>
      <c r="F671" s="179"/>
      <c r="G671" s="158"/>
      <c r="H671" s="272"/>
      <c r="I671" s="275"/>
      <c r="J671" s="272"/>
      <c r="K671" s="275"/>
      <c r="L671" s="272"/>
      <c r="M671" s="275"/>
      <c r="O671" s="287"/>
      <c r="P671" s="287"/>
      <c r="Q671" s="287"/>
      <c r="R671" s="287"/>
      <c r="S671" s="287"/>
      <c r="T671" s="287"/>
    </row>
    <row r="672" spans="3:20" ht="12" thickBot="1">
      <c r="G672" s="180"/>
      <c r="H672" s="180"/>
      <c r="O672" s="175">
        <f t="shared" ref="O672:T672" si="92">O667+O668+O669</f>
        <v>0</v>
      </c>
      <c r="P672" s="175">
        <f t="shared" si="92"/>
        <v>0</v>
      </c>
      <c r="Q672" s="174">
        <f t="shared" si="92"/>
        <v>0</v>
      </c>
      <c r="R672" s="175">
        <f t="shared" si="92"/>
        <v>0</v>
      </c>
      <c r="S672" s="175">
        <f t="shared" si="92"/>
        <v>0</v>
      </c>
      <c r="T672" s="175">
        <f t="shared" si="92"/>
        <v>0</v>
      </c>
    </row>
    <row r="673" spans="3:20">
      <c r="C673" s="244" t="s">
        <v>278</v>
      </c>
      <c r="D673" s="245"/>
      <c r="E673" s="245"/>
      <c r="F673" s="245"/>
      <c r="G673" s="245"/>
      <c r="H673" s="245"/>
      <c r="I673" s="245"/>
      <c r="J673" s="245"/>
      <c r="K673" s="245"/>
      <c r="L673" s="245"/>
      <c r="M673" s="246"/>
    </row>
    <row r="674" spans="3:20" ht="12" thickBot="1">
      <c r="C674" s="247"/>
      <c r="D674" s="248"/>
      <c r="E674" s="248"/>
      <c r="F674" s="248"/>
      <c r="G674" s="248"/>
      <c r="H674" s="248"/>
      <c r="I674" s="248"/>
      <c r="J674" s="248"/>
      <c r="K674" s="248"/>
      <c r="L674" s="248"/>
      <c r="M674" s="249"/>
    </row>
    <row r="675" spans="3:20" ht="12" thickBot="1">
      <c r="C675" s="250" t="s">
        <v>225</v>
      </c>
      <c r="D675" s="251"/>
      <c r="E675" s="252" t="s">
        <v>279</v>
      </c>
      <c r="F675" s="253"/>
      <c r="G675" s="154" t="s">
        <v>280</v>
      </c>
      <c r="H675" s="254" t="s">
        <v>281</v>
      </c>
      <c r="I675" s="255"/>
      <c r="J675" s="255"/>
      <c r="K675" s="255"/>
      <c r="L675" s="255"/>
      <c r="M675" s="256"/>
      <c r="R675" s="155"/>
      <c r="S675" s="156"/>
      <c r="T675" s="157"/>
    </row>
    <row r="676" spans="3:20" ht="12" thickBot="1">
      <c r="C676" s="257"/>
      <c r="D676" s="258"/>
      <c r="E676" s="261"/>
      <c r="F676" s="263"/>
      <c r="G676" s="158"/>
      <c r="H676" s="261"/>
      <c r="I676" s="262"/>
      <c r="J676" s="262"/>
      <c r="K676" s="262"/>
      <c r="L676" s="262"/>
      <c r="M676" s="263"/>
    </row>
    <row r="677" spans="3:20" ht="12" thickBot="1">
      <c r="C677" s="261"/>
      <c r="D677" s="262"/>
      <c r="E677" s="262"/>
      <c r="F677" s="262"/>
      <c r="G677" s="262"/>
      <c r="H677" s="262"/>
      <c r="I677" s="262"/>
      <c r="J677" s="262"/>
      <c r="K677" s="262"/>
      <c r="L677" s="262"/>
      <c r="M677" s="263"/>
    </row>
    <row r="678" spans="3:20" ht="12" thickBot="1">
      <c r="C678" s="159" t="s">
        <v>227</v>
      </c>
      <c r="D678" s="160"/>
      <c r="E678" s="159" t="s">
        <v>282</v>
      </c>
      <c r="F678" s="160" t="s">
        <v>283</v>
      </c>
      <c r="G678" s="159" t="s">
        <v>282</v>
      </c>
      <c r="H678" s="276" t="s">
        <v>228</v>
      </c>
      <c r="I678" s="276"/>
      <c r="J678" s="276"/>
      <c r="K678" s="276"/>
      <c r="L678" s="276"/>
      <c r="M678" s="251"/>
    </row>
    <row r="679" spans="3:20" ht="12" thickBot="1">
      <c r="C679" s="161"/>
      <c r="D679" s="162"/>
      <c r="E679" s="163"/>
      <c r="F679" s="162"/>
      <c r="G679" s="161"/>
      <c r="H679" s="277">
        <f>S686</f>
        <v>0</v>
      </c>
      <c r="I679" s="278"/>
      <c r="J679" s="279"/>
      <c r="K679" s="280">
        <f>T686</f>
        <v>0</v>
      </c>
      <c r="L679" s="281"/>
      <c r="M679" s="282"/>
    </row>
    <row r="680" spans="3:20" ht="12" thickBot="1">
      <c r="C680" s="166" t="s">
        <v>226</v>
      </c>
      <c r="D680" s="167" t="s">
        <v>284</v>
      </c>
      <c r="E680" s="166" t="s">
        <v>285</v>
      </c>
      <c r="F680" s="167"/>
      <c r="G680" s="166" t="s">
        <v>285</v>
      </c>
      <c r="H680" s="262" t="s">
        <v>286</v>
      </c>
      <c r="I680" s="263"/>
      <c r="J680" s="262" t="s">
        <v>287</v>
      </c>
      <c r="K680" s="263"/>
      <c r="L680" s="283" t="s">
        <v>288</v>
      </c>
      <c r="M680" s="284"/>
      <c r="O680" s="264" t="s">
        <v>289</v>
      </c>
      <c r="P680" s="265"/>
      <c r="Q680" s="264" t="s">
        <v>290</v>
      </c>
      <c r="R680" s="265"/>
      <c r="S680" s="264" t="s">
        <v>284</v>
      </c>
      <c r="T680" s="265"/>
    </row>
    <row r="681" spans="3:20" ht="12" thickBot="1">
      <c r="C681" s="169" t="s">
        <v>291</v>
      </c>
      <c r="D681" s="170" t="s">
        <v>292</v>
      </c>
      <c r="E681" s="158"/>
      <c r="F681" s="170"/>
      <c r="G681" s="158"/>
      <c r="H681" s="171"/>
      <c r="I681" s="170"/>
      <c r="J681" s="171"/>
      <c r="K681" s="170"/>
      <c r="L681" s="171"/>
      <c r="M681" s="170"/>
      <c r="O681" s="172">
        <f t="shared" ref="O681:P683" si="93">H681+J681+L681</f>
        <v>0</v>
      </c>
      <c r="P681" s="172">
        <f t="shared" si="93"/>
        <v>0</v>
      </c>
      <c r="Q681" s="172">
        <f>IF(H681&gt;I681,1,0)+IF(J681&gt;K681,1,0)+IF(L681&gt;M681,1,0)</f>
        <v>0</v>
      </c>
      <c r="R681" s="173">
        <f>IF(H681&lt;I681,1,0)+IF(J681&lt;K681,1,0)+IF(L681&lt;M681,1,0)</f>
        <v>0</v>
      </c>
      <c r="S681" s="173">
        <f>IF(Q681&gt;R681,1,0)</f>
        <v>0</v>
      </c>
      <c r="T681" s="173">
        <f>IF(Q681&lt;R681,1,0)</f>
        <v>0</v>
      </c>
    </row>
    <row r="682" spans="3:20" ht="12" thickBot="1">
      <c r="C682" s="158"/>
      <c r="D682" s="170" t="s">
        <v>293</v>
      </c>
      <c r="E682" s="158"/>
      <c r="F682" s="170"/>
      <c r="G682" s="158"/>
      <c r="H682" s="171"/>
      <c r="I682" s="170"/>
      <c r="J682" s="171"/>
      <c r="K682" s="170"/>
      <c r="L682" s="171"/>
      <c r="M682" s="170"/>
      <c r="O682" s="174">
        <f t="shared" si="93"/>
        <v>0</v>
      </c>
      <c r="P682" s="174">
        <f t="shared" si="93"/>
        <v>0</v>
      </c>
      <c r="Q682" s="174">
        <f>IF(H682&gt;I682,1,0)+IF(J682&gt;K682,1,0)+IF(L682&gt;M682,1,0)</f>
        <v>0</v>
      </c>
      <c r="R682" s="175">
        <f>IF(H682&lt;I682,1,0)+IF(J682&lt;K682,1,0)+IF(L682&lt;M682,1,0)</f>
        <v>0</v>
      </c>
      <c r="S682" s="175">
        <f>IF(Q682&gt;R682,1,0)</f>
        <v>0</v>
      </c>
      <c r="T682" s="175">
        <f>IF(Q682&lt;R682,1,0)</f>
        <v>0</v>
      </c>
    </row>
    <row r="683" spans="3:20" ht="12" customHeight="1" thickBot="1">
      <c r="C683" s="266"/>
      <c r="D683" s="268" t="s">
        <v>294</v>
      </c>
      <c r="E683" s="158"/>
      <c r="F683" s="176"/>
      <c r="G683" s="158"/>
      <c r="H683" s="270"/>
      <c r="I683" s="273"/>
      <c r="J683" s="270"/>
      <c r="K683" s="273"/>
      <c r="L683" s="270"/>
      <c r="M683" s="273"/>
      <c r="O683" s="285">
        <f t="shared" si="93"/>
        <v>0</v>
      </c>
      <c r="P683" s="285">
        <f t="shared" si="93"/>
        <v>0</v>
      </c>
      <c r="Q683" s="285">
        <f>IF(H683&gt;I683,1,0)+IF(J683&gt;K683,1,0)+IF(L683&gt;M683,1,0)</f>
        <v>0</v>
      </c>
      <c r="R683" s="285">
        <f>IF(H683&lt;I683,1,0)+IF(J683&lt;K683,1,0)+IF(L683&lt;M683,1,0)</f>
        <v>0</v>
      </c>
      <c r="S683" s="285">
        <f>IF(Q683&gt;R683,1,0)</f>
        <v>0</v>
      </c>
      <c r="T683" s="285">
        <f>IF(Q683&lt;R683,1,0)</f>
        <v>0</v>
      </c>
    </row>
    <row r="684" spans="3:20" ht="12" thickBot="1">
      <c r="C684" s="266"/>
      <c r="D684" s="268"/>
      <c r="E684" s="177" t="s">
        <v>283</v>
      </c>
      <c r="F684" s="178"/>
      <c r="G684" s="177" t="s">
        <v>283</v>
      </c>
      <c r="H684" s="271"/>
      <c r="I684" s="274"/>
      <c r="J684" s="271"/>
      <c r="K684" s="274"/>
      <c r="L684" s="271"/>
      <c r="M684" s="274"/>
      <c r="O684" s="286"/>
      <c r="P684" s="286"/>
      <c r="Q684" s="286"/>
      <c r="R684" s="286"/>
      <c r="S684" s="286"/>
      <c r="T684" s="286"/>
    </row>
    <row r="685" spans="3:20" ht="12" thickBot="1">
      <c r="C685" s="267"/>
      <c r="D685" s="269"/>
      <c r="E685" s="158"/>
      <c r="F685" s="179"/>
      <c r="G685" s="158"/>
      <c r="H685" s="272"/>
      <c r="I685" s="275"/>
      <c r="J685" s="272"/>
      <c r="K685" s="275"/>
      <c r="L685" s="272"/>
      <c r="M685" s="275"/>
      <c r="O685" s="287"/>
      <c r="P685" s="287"/>
      <c r="Q685" s="287"/>
      <c r="R685" s="287"/>
      <c r="S685" s="287"/>
      <c r="T685" s="287"/>
    </row>
    <row r="686" spans="3:20" ht="12" thickBot="1">
      <c r="G686" s="180"/>
      <c r="H686" s="180"/>
      <c r="O686" s="175">
        <f t="shared" ref="O686:T686" si="94">O681+O682+O683</f>
        <v>0</v>
      </c>
      <c r="P686" s="175">
        <f t="shared" si="94"/>
        <v>0</v>
      </c>
      <c r="Q686" s="174">
        <f t="shared" si="94"/>
        <v>0</v>
      </c>
      <c r="R686" s="175">
        <f t="shared" si="94"/>
        <v>0</v>
      </c>
      <c r="S686" s="175">
        <f t="shared" si="94"/>
        <v>0</v>
      </c>
      <c r="T686" s="175">
        <f t="shared" si="94"/>
        <v>0</v>
      </c>
    </row>
    <row r="687" spans="3:20">
      <c r="C687" s="244" t="s">
        <v>278</v>
      </c>
      <c r="D687" s="245"/>
      <c r="E687" s="245"/>
      <c r="F687" s="245"/>
      <c r="G687" s="245"/>
      <c r="H687" s="245"/>
      <c r="I687" s="245"/>
      <c r="J687" s="245"/>
      <c r="K687" s="245"/>
      <c r="L687" s="245"/>
      <c r="M687" s="246"/>
    </row>
    <row r="688" spans="3:20" ht="12" thickBot="1">
      <c r="C688" s="247"/>
      <c r="D688" s="248"/>
      <c r="E688" s="248"/>
      <c r="F688" s="248"/>
      <c r="G688" s="248"/>
      <c r="H688" s="248"/>
      <c r="I688" s="248"/>
      <c r="J688" s="248"/>
      <c r="K688" s="248"/>
      <c r="L688" s="248"/>
      <c r="M688" s="249"/>
    </row>
    <row r="689" spans="3:20" ht="12" thickBot="1">
      <c r="C689" s="250" t="s">
        <v>225</v>
      </c>
      <c r="D689" s="251"/>
      <c r="E689" s="252" t="s">
        <v>279</v>
      </c>
      <c r="F689" s="253"/>
      <c r="G689" s="154" t="s">
        <v>280</v>
      </c>
      <c r="H689" s="254" t="s">
        <v>281</v>
      </c>
      <c r="I689" s="255"/>
      <c r="J689" s="255"/>
      <c r="K689" s="255"/>
      <c r="L689" s="255"/>
      <c r="M689" s="256"/>
      <c r="R689" s="155"/>
      <c r="S689" s="156"/>
      <c r="T689" s="157"/>
    </row>
    <row r="690" spans="3:20" ht="12" thickBot="1">
      <c r="C690" s="257"/>
      <c r="D690" s="258"/>
      <c r="E690" s="261"/>
      <c r="F690" s="263"/>
      <c r="G690" s="158"/>
      <c r="H690" s="261"/>
      <c r="I690" s="262"/>
      <c r="J690" s="262"/>
      <c r="K690" s="262"/>
      <c r="L690" s="262"/>
      <c r="M690" s="263"/>
    </row>
    <row r="691" spans="3:20" ht="12" thickBot="1">
      <c r="C691" s="261"/>
      <c r="D691" s="262"/>
      <c r="E691" s="262"/>
      <c r="F691" s="262"/>
      <c r="G691" s="262"/>
      <c r="H691" s="262"/>
      <c r="I691" s="262"/>
      <c r="J691" s="262"/>
      <c r="K691" s="262"/>
      <c r="L691" s="262"/>
      <c r="M691" s="263"/>
    </row>
    <row r="692" spans="3:20" ht="12" thickBot="1">
      <c r="C692" s="159" t="s">
        <v>227</v>
      </c>
      <c r="D692" s="160"/>
      <c r="E692" s="159" t="s">
        <v>282</v>
      </c>
      <c r="F692" s="160" t="s">
        <v>283</v>
      </c>
      <c r="G692" s="159" t="s">
        <v>282</v>
      </c>
      <c r="H692" s="276" t="s">
        <v>228</v>
      </c>
      <c r="I692" s="276"/>
      <c r="J692" s="276"/>
      <c r="K692" s="276"/>
      <c r="L692" s="276"/>
      <c r="M692" s="251"/>
    </row>
    <row r="693" spans="3:20" ht="12" thickBot="1">
      <c r="C693" s="161"/>
      <c r="D693" s="162"/>
      <c r="E693" s="163"/>
      <c r="F693" s="162"/>
      <c r="G693" s="161"/>
      <c r="H693" s="277">
        <f>S700</f>
        <v>0</v>
      </c>
      <c r="I693" s="278"/>
      <c r="J693" s="279"/>
      <c r="K693" s="280">
        <f>T700</f>
        <v>0</v>
      </c>
      <c r="L693" s="281"/>
      <c r="M693" s="282"/>
    </row>
    <row r="694" spans="3:20" ht="12" thickBot="1">
      <c r="C694" s="166" t="s">
        <v>226</v>
      </c>
      <c r="D694" s="167" t="s">
        <v>284</v>
      </c>
      <c r="E694" s="166" t="s">
        <v>285</v>
      </c>
      <c r="F694" s="167"/>
      <c r="G694" s="166" t="s">
        <v>285</v>
      </c>
      <c r="H694" s="262" t="s">
        <v>286</v>
      </c>
      <c r="I694" s="263"/>
      <c r="J694" s="262" t="s">
        <v>287</v>
      </c>
      <c r="K694" s="263"/>
      <c r="L694" s="283" t="s">
        <v>288</v>
      </c>
      <c r="M694" s="284"/>
      <c r="O694" s="264" t="s">
        <v>289</v>
      </c>
      <c r="P694" s="265"/>
      <c r="Q694" s="264" t="s">
        <v>290</v>
      </c>
      <c r="R694" s="265"/>
      <c r="S694" s="264" t="s">
        <v>284</v>
      </c>
      <c r="T694" s="265"/>
    </row>
    <row r="695" spans="3:20" ht="12" thickBot="1">
      <c r="C695" s="169" t="s">
        <v>291</v>
      </c>
      <c r="D695" s="170" t="s">
        <v>292</v>
      </c>
      <c r="E695" s="158"/>
      <c r="F695" s="170"/>
      <c r="G695" s="158"/>
      <c r="H695" s="171"/>
      <c r="I695" s="170"/>
      <c r="J695" s="171"/>
      <c r="K695" s="170"/>
      <c r="L695" s="171"/>
      <c r="M695" s="170"/>
      <c r="O695" s="172">
        <f t="shared" ref="O695:P697" si="95">H695+J695+L695</f>
        <v>0</v>
      </c>
      <c r="P695" s="172">
        <f t="shared" si="95"/>
        <v>0</v>
      </c>
      <c r="Q695" s="172">
        <f>IF(H695&gt;I695,1,0)+IF(J695&gt;K695,1,0)+IF(L695&gt;M695,1,0)</f>
        <v>0</v>
      </c>
      <c r="R695" s="173">
        <f>IF(H695&lt;I695,1,0)+IF(J695&lt;K695,1,0)+IF(L695&lt;M695,1,0)</f>
        <v>0</v>
      </c>
      <c r="S695" s="173">
        <f>IF(Q695&gt;R695,1,0)</f>
        <v>0</v>
      </c>
      <c r="T695" s="173">
        <f>IF(Q695&lt;R695,1,0)</f>
        <v>0</v>
      </c>
    </row>
    <row r="696" spans="3:20" ht="12" thickBot="1">
      <c r="C696" s="158"/>
      <c r="D696" s="170" t="s">
        <v>293</v>
      </c>
      <c r="E696" s="158"/>
      <c r="F696" s="170"/>
      <c r="G696" s="158"/>
      <c r="H696" s="171"/>
      <c r="I696" s="170"/>
      <c r="J696" s="171"/>
      <c r="K696" s="170"/>
      <c r="L696" s="171"/>
      <c r="M696" s="170"/>
      <c r="O696" s="174">
        <f t="shared" si="95"/>
        <v>0</v>
      </c>
      <c r="P696" s="174">
        <f t="shared" si="95"/>
        <v>0</v>
      </c>
      <c r="Q696" s="174">
        <f>IF(H696&gt;I696,1,0)+IF(J696&gt;K696,1,0)+IF(L696&gt;M696,1,0)</f>
        <v>0</v>
      </c>
      <c r="R696" s="175">
        <f>IF(H696&lt;I696,1,0)+IF(J696&lt;K696,1,0)+IF(L696&lt;M696,1,0)</f>
        <v>0</v>
      </c>
      <c r="S696" s="175">
        <f>IF(Q696&gt;R696,1,0)</f>
        <v>0</v>
      </c>
      <c r="T696" s="175">
        <f>IF(Q696&lt;R696,1,0)</f>
        <v>0</v>
      </c>
    </row>
    <row r="697" spans="3:20" ht="12" customHeight="1" thickBot="1">
      <c r="C697" s="266"/>
      <c r="D697" s="268" t="s">
        <v>294</v>
      </c>
      <c r="E697" s="158"/>
      <c r="F697" s="176"/>
      <c r="G697" s="158"/>
      <c r="H697" s="270"/>
      <c r="I697" s="273"/>
      <c r="J697" s="270"/>
      <c r="K697" s="273"/>
      <c r="L697" s="270"/>
      <c r="M697" s="273"/>
      <c r="O697" s="285">
        <f t="shared" si="95"/>
        <v>0</v>
      </c>
      <c r="P697" s="285">
        <f t="shared" si="95"/>
        <v>0</v>
      </c>
      <c r="Q697" s="285">
        <f>IF(H697&gt;I697,1,0)+IF(J697&gt;K697,1,0)+IF(L697&gt;M697,1,0)</f>
        <v>0</v>
      </c>
      <c r="R697" s="285">
        <f>IF(H697&lt;I697,1,0)+IF(J697&lt;K697,1,0)+IF(L697&lt;M697,1,0)</f>
        <v>0</v>
      </c>
      <c r="S697" s="285">
        <f>IF(Q697&gt;R697,1,0)</f>
        <v>0</v>
      </c>
      <c r="T697" s="285">
        <f>IF(Q697&lt;R697,1,0)</f>
        <v>0</v>
      </c>
    </row>
    <row r="698" spans="3:20" ht="12" thickBot="1">
      <c r="C698" s="266"/>
      <c r="D698" s="268"/>
      <c r="E698" s="177" t="s">
        <v>283</v>
      </c>
      <c r="F698" s="178"/>
      <c r="G698" s="177" t="s">
        <v>283</v>
      </c>
      <c r="H698" s="271"/>
      <c r="I698" s="274"/>
      <c r="J698" s="271"/>
      <c r="K698" s="274"/>
      <c r="L698" s="271"/>
      <c r="M698" s="274"/>
      <c r="O698" s="286"/>
      <c r="P698" s="286"/>
      <c r="Q698" s="286"/>
      <c r="R698" s="286"/>
      <c r="S698" s="286"/>
      <c r="T698" s="286"/>
    </row>
    <row r="699" spans="3:20" ht="12" thickBot="1">
      <c r="C699" s="267"/>
      <c r="D699" s="269"/>
      <c r="E699" s="158"/>
      <c r="F699" s="179"/>
      <c r="G699" s="158"/>
      <c r="H699" s="272"/>
      <c r="I699" s="275"/>
      <c r="J699" s="272"/>
      <c r="K699" s="275"/>
      <c r="L699" s="272"/>
      <c r="M699" s="275"/>
      <c r="O699" s="287"/>
      <c r="P699" s="287"/>
      <c r="Q699" s="287"/>
      <c r="R699" s="287"/>
      <c r="S699" s="287"/>
      <c r="T699" s="287"/>
    </row>
    <row r="700" spans="3:20" ht="12" thickBot="1">
      <c r="G700" s="180"/>
      <c r="H700" s="180"/>
      <c r="O700" s="175">
        <f t="shared" ref="O700:T700" si="96">O695+O696+O697</f>
        <v>0</v>
      </c>
      <c r="P700" s="175">
        <f t="shared" si="96"/>
        <v>0</v>
      </c>
      <c r="Q700" s="174">
        <f t="shared" si="96"/>
        <v>0</v>
      </c>
      <c r="R700" s="175">
        <f t="shared" si="96"/>
        <v>0</v>
      </c>
      <c r="S700" s="175">
        <f t="shared" si="96"/>
        <v>0</v>
      </c>
      <c r="T700" s="175">
        <f t="shared" si="96"/>
        <v>0</v>
      </c>
    </row>
    <row r="701" spans="3:20">
      <c r="C701" s="244" t="s">
        <v>278</v>
      </c>
      <c r="D701" s="245"/>
      <c r="E701" s="245"/>
      <c r="F701" s="245"/>
      <c r="G701" s="245"/>
      <c r="H701" s="245"/>
      <c r="I701" s="245"/>
      <c r="J701" s="245"/>
      <c r="K701" s="245"/>
      <c r="L701" s="245"/>
      <c r="M701" s="246"/>
    </row>
    <row r="702" spans="3:20" ht="12" thickBot="1">
      <c r="C702" s="247"/>
      <c r="D702" s="248"/>
      <c r="E702" s="248"/>
      <c r="F702" s="248"/>
      <c r="G702" s="248"/>
      <c r="H702" s="248"/>
      <c r="I702" s="248"/>
      <c r="J702" s="248"/>
      <c r="K702" s="248"/>
      <c r="L702" s="248"/>
      <c r="M702" s="249"/>
    </row>
    <row r="703" spans="3:20" ht="12" thickBot="1">
      <c r="C703" s="250" t="s">
        <v>225</v>
      </c>
      <c r="D703" s="251"/>
      <c r="E703" s="252" t="s">
        <v>279</v>
      </c>
      <c r="F703" s="253"/>
      <c r="G703" s="154" t="s">
        <v>280</v>
      </c>
      <c r="H703" s="254" t="s">
        <v>281</v>
      </c>
      <c r="I703" s="255"/>
      <c r="J703" s="255"/>
      <c r="K703" s="255"/>
      <c r="L703" s="255"/>
      <c r="M703" s="256"/>
      <c r="R703" s="155"/>
      <c r="S703" s="156"/>
      <c r="T703" s="157"/>
    </row>
    <row r="704" spans="3:20" ht="12" thickBot="1">
      <c r="C704" s="257"/>
      <c r="D704" s="258"/>
      <c r="E704" s="261"/>
      <c r="F704" s="263"/>
      <c r="G704" s="158"/>
      <c r="H704" s="261"/>
      <c r="I704" s="262"/>
      <c r="J704" s="262"/>
      <c r="K704" s="262"/>
      <c r="L704" s="262"/>
      <c r="M704" s="263"/>
    </row>
    <row r="705" spans="3:20" ht="12" thickBot="1">
      <c r="C705" s="261"/>
      <c r="D705" s="262"/>
      <c r="E705" s="262"/>
      <c r="F705" s="262"/>
      <c r="G705" s="262"/>
      <c r="H705" s="262"/>
      <c r="I705" s="262"/>
      <c r="J705" s="262"/>
      <c r="K705" s="262"/>
      <c r="L705" s="262"/>
      <c r="M705" s="263"/>
    </row>
    <row r="706" spans="3:20" ht="12" thickBot="1">
      <c r="C706" s="159" t="s">
        <v>227</v>
      </c>
      <c r="D706" s="160"/>
      <c r="E706" s="159" t="s">
        <v>282</v>
      </c>
      <c r="F706" s="160" t="s">
        <v>283</v>
      </c>
      <c r="G706" s="159" t="s">
        <v>282</v>
      </c>
      <c r="H706" s="276" t="s">
        <v>228</v>
      </c>
      <c r="I706" s="276"/>
      <c r="J706" s="276"/>
      <c r="K706" s="276"/>
      <c r="L706" s="276"/>
      <c r="M706" s="251"/>
    </row>
    <row r="707" spans="3:20" ht="12" thickBot="1">
      <c r="C707" s="161"/>
      <c r="D707" s="162"/>
      <c r="E707" s="163"/>
      <c r="F707" s="162"/>
      <c r="G707" s="161"/>
      <c r="H707" s="277">
        <f>S714</f>
        <v>0</v>
      </c>
      <c r="I707" s="278"/>
      <c r="J707" s="279"/>
      <c r="K707" s="280">
        <f>T714</f>
        <v>0</v>
      </c>
      <c r="L707" s="281"/>
      <c r="M707" s="282"/>
    </row>
    <row r="708" spans="3:20" ht="12" thickBot="1">
      <c r="C708" s="166" t="s">
        <v>226</v>
      </c>
      <c r="D708" s="167" t="s">
        <v>284</v>
      </c>
      <c r="E708" s="166" t="s">
        <v>285</v>
      </c>
      <c r="F708" s="167"/>
      <c r="G708" s="166" t="s">
        <v>285</v>
      </c>
      <c r="H708" s="262" t="s">
        <v>286</v>
      </c>
      <c r="I708" s="263"/>
      <c r="J708" s="262" t="s">
        <v>287</v>
      </c>
      <c r="K708" s="263"/>
      <c r="L708" s="283" t="s">
        <v>288</v>
      </c>
      <c r="M708" s="284"/>
      <c r="O708" s="264" t="s">
        <v>289</v>
      </c>
      <c r="P708" s="265"/>
      <c r="Q708" s="264" t="s">
        <v>290</v>
      </c>
      <c r="R708" s="265"/>
      <c r="S708" s="264" t="s">
        <v>284</v>
      </c>
      <c r="T708" s="265"/>
    </row>
    <row r="709" spans="3:20" ht="12" thickBot="1">
      <c r="C709" s="169" t="s">
        <v>291</v>
      </c>
      <c r="D709" s="170" t="s">
        <v>292</v>
      </c>
      <c r="E709" s="158"/>
      <c r="F709" s="170"/>
      <c r="G709" s="158"/>
      <c r="H709" s="171"/>
      <c r="I709" s="170"/>
      <c r="J709" s="171"/>
      <c r="K709" s="170"/>
      <c r="L709" s="171"/>
      <c r="M709" s="170"/>
      <c r="O709" s="172">
        <f t="shared" ref="O709:P711" si="97">H709+J709+L709</f>
        <v>0</v>
      </c>
      <c r="P709" s="172">
        <f t="shared" si="97"/>
        <v>0</v>
      </c>
      <c r="Q709" s="172">
        <f>IF(H709&gt;I709,1,0)+IF(J709&gt;K709,1,0)+IF(L709&gt;M709,1,0)</f>
        <v>0</v>
      </c>
      <c r="R709" s="173">
        <f>IF(H709&lt;I709,1,0)+IF(J709&lt;K709,1,0)+IF(L709&lt;M709,1,0)</f>
        <v>0</v>
      </c>
      <c r="S709" s="173">
        <f>IF(Q709&gt;R709,1,0)</f>
        <v>0</v>
      </c>
      <c r="T709" s="173">
        <f>IF(Q709&lt;R709,1,0)</f>
        <v>0</v>
      </c>
    </row>
    <row r="710" spans="3:20" ht="12" thickBot="1">
      <c r="C710" s="158"/>
      <c r="D710" s="170" t="s">
        <v>293</v>
      </c>
      <c r="E710" s="158"/>
      <c r="F710" s="170"/>
      <c r="G710" s="158"/>
      <c r="H710" s="171"/>
      <c r="I710" s="170"/>
      <c r="J710" s="171"/>
      <c r="K710" s="170"/>
      <c r="L710" s="171"/>
      <c r="M710" s="170"/>
      <c r="O710" s="174">
        <f t="shared" si="97"/>
        <v>0</v>
      </c>
      <c r="P710" s="174">
        <f t="shared" si="97"/>
        <v>0</v>
      </c>
      <c r="Q710" s="174">
        <f>IF(H710&gt;I710,1,0)+IF(J710&gt;K710,1,0)+IF(L710&gt;M710,1,0)</f>
        <v>0</v>
      </c>
      <c r="R710" s="175">
        <f>IF(H710&lt;I710,1,0)+IF(J710&lt;K710,1,0)+IF(L710&lt;M710,1,0)</f>
        <v>0</v>
      </c>
      <c r="S710" s="175">
        <f>IF(Q710&gt;R710,1,0)</f>
        <v>0</v>
      </c>
      <c r="T710" s="175">
        <f>IF(Q710&lt;R710,1,0)</f>
        <v>0</v>
      </c>
    </row>
    <row r="711" spans="3:20" ht="12" customHeight="1" thickBot="1">
      <c r="C711" s="266"/>
      <c r="D711" s="268" t="s">
        <v>294</v>
      </c>
      <c r="E711" s="158"/>
      <c r="F711" s="176"/>
      <c r="G711" s="158"/>
      <c r="H711" s="270"/>
      <c r="I711" s="273"/>
      <c r="J711" s="270"/>
      <c r="K711" s="273"/>
      <c r="L711" s="270"/>
      <c r="M711" s="273"/>
      <c r="O711" s="285">
        <f t="shared" si="97"/>
        <v>0</v>
      </c>
      <c r="P711" s="285">
        <f t="shared" si="97"/>
        <v>0</v>
      </c>
      <c r="Q711" s="285">
        <f>IF(H711&gt;I711,1,0)+IF(J711&gt;K711,1,0)+IF(L711&gt;M711,1,0)</f>
        <v>0</v>
      </c>
      <c r="R711" s="285">
        <f>IF(H711&lt;I711,1,0)+IF(J711&lt;K711,1,0)+IF(L711&lt;M711,1,0)</f>
        <v>0</v>
      </c>
      <c r="S711" s="285">
        <f>IF(Q711&gt;R711,1,0)</f>
        <v>0</v>
      </c>
      <c r="T711" s="285">
        <f>IF(Q711&lt;R711,1,0)</f>
        <v>0</v>
      </c>
    </row>
    <row r="712" spans="3:20" ht="12" thickBot="1">
      <c r="C712" s="266"/>
      <c r="D712" s="268"/>
      <c r="E712" s="177" t="s">
        <v>283</v>
      </c>
      <c r="F712" s="178"/>
      <c r="G712" s="177" t="s">
        <v>283</v>
      </c>
      <c r="H712" s="271"/>
      <c r="I712" s="274"/>
      <c r="J712" s="271"/>
      <c r="K712" s="274"/>
      <c r="L712" s="271"/>
      <c r="M712" s="274"/>
      <c r="O712" s="286"/>
      <c r="P712" s="286"/>
      <c r="Q712" s="286"/>
      <c r="R712" s="286"/>
      <c r="S712" s="286"/>
      <c r="T712" s="286"/>
    </row>
    <row r="713" spans="3:20" ht="12" thickBot="1">
      <c r="C713" s="267"/>
      <c r="D713" s="269"/>
      <c r="E713" s="158"/>
      <c r="F713" s="179"/>
      <c r="G713" s="158"/>
      <c r="H713" s="272"/>
      <c r="I713" s="275"/>
      <c r="J713" s="272"/>
      <c r="K713" s="275"/>
      <c r="L713" s="272"/>
      <c r="M713" s="275"/>
      <c r="O713" s="287"/>
      <c r="P713" s="287"/>
      <c r="Q713" s="287"/>
      <c r="R713" s="287"/>
      <c r="S713" s="287"/>
      <c r="T713" s="287"/>
    </row>
    <row r="714" spans="3:20" ht="12" thickBot="1">
      <c r="G714" s="180"/>
      <c r="H714" s="180"/>
      <c r="O714" s="175">
        <f t="shared" ref="O714:T714" si="98">O709+O710+O711</f>
        <v>0</v>
      </c>
      <c r="P714" s="175">
        <f t="shared" si="98"/>
        <v>0</v>
      </c>
      <c r="Q714" s="174">
        <f t="shared" si="98"/>
        <v>0</v>
      </c>
      <c r="R714" s="175">
        <f t="shared" si="98"/>
        <v>0</v>
      </c>
      <c r="S714" s="175">
        <f t="shared" si="98"/>
        <v>0</v>
      </c>
      <c r="T714" s="175">
        <f t="shared" si="98"/>
        <v>0</v>
      </c>
    </row>
    <row r="715" spans="3:20">
      <c r="C715" s="244" t="s">
        <v>278</v>
      </c>
      <c r="D715" s="245"/>
      <c r="E715" s="245"/>
      <c r="F715" s="245"/>
      <c r="G715" s="245"/>
      <c r="H715" s="245"/>
      <c r="I715" s="245"/>
      <c r="J715" s="245"/>
      <c r="K715" s="245"/>
      <c r="L715" s="245"/>
      <c r="M715" s="246"/>
    </row>
    <row r="716" spans="3:20" ht="12" thickBot="1">
      <c r="C716" s="247"/>
      <c r="D716" s="248"/>
      <c r="E716" s="248"/>
      <c r="F716" s="248"/>
      <c r="G716" s="248"/>
      <c r="H716" s="248"/>
      <c r="I716" s="248"/>
      <c r="J716" s="248"/>
      <c r="K716" s="248"/>
      <c r="L716" s="248"/>
      <c r="M716" s="249"/>
    </row>
    <row r="717" spans="3:20" ht="12" thickBot="1">
      <c r="C717" s="250" t="s">
        <v>225</v>
      </c>
      <c r="D717" s="251"/>
      <c r="E717" s="252" t="s">
        <v>279</v>
      </c>
      <c r="F717" s="253"/>
      <c r="G717" s="154" t="s">
        <v>280</v>
      </c>
      <c r="H717" s="254" t="s">
        <v>281</v>
      </c>
      <c r="I717" s="255"/>
      <c r="J717" s="255"/>
      <c r="K717" s="255"/>
      <c r="L717" s="255"/>
      <c r="M717" s="256"/>
      <c r="R717" s="155"/>
      <c r="S717" s="156"/>
      <c r="T717" s="157"/>
    </row>
    <row r="718" spans="3:20" ht="12" thickBot="1">
      <c r="C718" s="257"/>
      <c r="D718" s="258"/>
      <c r="E718" s="261"/>
      <c r="F718" s="263"/>
      <c r="G718" s="158"/>
      <c r="H718" s="261"/>
      <c r="I718" s="262"/>
      <c r="J718" s="262"/>
      <c r="K718" s="262"/>
      <c r="L718" s="262"/>
      <c r="M718" s="263"/>
    </row>
    <row r="719" spans="3:20" ht="12" thickBot="1">
      <c r="C719" s="261"/>
      <c r="D719" s="262"/>
      <c r="E719" s="262"/>
      <c r="F719" s="262"/>
      <c r="G719" s="262"/>
      <c r="H719" s="262"/>
      <c r="I719" s="262"/>
      <c r="J719" s="262"/>
      <c r="K719" s="262"/>
      <c r="L719" s="262"/>
      <c r="M719" s="263"/>
    </row>
    <row r="720" spans="3:20" ht="12" thickBot="1">
      <c r="C720" s="159" t="s">
        <v>227</v>
      </c>
      <c r="D720" s="160"/>
      <c r="E720" s="159" t="s">
        <v>282</v>
      </c>
      <c r="F720" s="160" t="s">
        <v>283</v>
      </c>
      <c r="G720" s="159" t="s">
        <v>282</v>
      </c>
      <c r="H720" s="276" t="s">
        <v>228</v>
      </c>
      <c r="I720" s="276"/>
      <c r="J720" s="276"/>
      <c r="K720" s="276"/>
      <c r="L720" s="276"/>
      <c r="M720" s="251"/>
    </row>
    <row r="721" spans="3:20" ht="12" thickBot="1">
      <c r="C721" s="161"/>
      <c r="D721" s="162"/>
      <c r="E721" s="163"/>
      <c r="F721" s="162"/>
      <c r="G721" s="161"/>
      <c r="H721" s="277">
        <f>S728</f>
        <v>0</v>
      </c>
      <c r="I721" s="278"/>
      <c r="J721" s="279"/>
      <c r="K721" s="280">
        <f>T728</f>
        <v>0</v>
      </c>
      <c r="L721" s="281"/>
      <c r="M721" s="282"/>
    </row>
    <row r="722" spans="3:20" ht="12" thickBot="1">
      <c r="C722" s="166" t="s">
        <v>226</v>
      </c>
      <c r="D722" s="167" t="s">
        <v>284</v>
      </c>
      <c r="E722" s="166" t="s">
        <v>285</v>
      </c>
      <c r="F722" s="167"/>
      <c r="G722" s="166" t="s">
        <v>285</v>
      </c>
      <c r="H722" s="262" t="s">
        <v>286</v>
      </c>
      <c r="I722" s="263"/>
      <c r="J722" s="262" t="s">
        <v>287</v>
      </c>
      <c r="K722" s="263"/>
      <c r="L722" s="283" t="s">
        <v>288</v>
      </c>
      <c r="M722" s="284"/>
      <c r="O722" s="264" t="s">
        <v>289</v>
      </c>
      <c r="P722" s="265"/>
      <c r="Q722" s="264" t="s">
        <v>290</v>
      </c>
      <c r="R722" s="265"/>
      <c r="S722" s="264" t="s">
        <v>284</v>
      </c>
      <c r="T722" s="265"/>
    </row>
    <row r="723" spans="3:20" ht="12" thickBot="1">
      <c r="C723" s="169" t="s">
        <v>291</v>
      </c>
      <c r="D723" s="170" t="s">
        <v>292</v>
      </c>
      <c r="E723" s="158"/>
      <c r="F723" s="170"/>
      <c r="G723" s="158"/>
      <c r="H723" s="171"/>
      <c r="I723" s="170"/>
      <c r="J723" s="171"/>
      <c r="K723" s="170"/>
      <c r="L723" s="171"/>
      <c r="M723" s="170"/>
      <c r="O723" s="172">
        <f t="shared" ref="O723:P725" si="99">H723+J723+L723</f>
        <v>0</v>
      </c>
      <c r="P723" s="172">
        <f t="shared" si="99"/>
        <v>0</v>
      </c>
      <c r="Q723" s="172">
        <f>IF(H723&gt;I723,1,0)+IF(J723&gt;K723,1,0)+IF(L723&gt;M723,1,0)</f>
        <v>0</v>
      </c>
      <c r="R723" s="173">
        <f>IF(H723&lt;I723,1,0)+IF(J723&lt;K723,1,0)+IF(L723&lt;M723,1,0)</f>
        <v>0</v>
      </c>
      <c r="S723" s="173">
        <f>IF(Q723&gt;R723,1,0)</f>
        <v>0</v>
      </c>
      <c r="T723" s="173">
        <f>IF(Q723&lt;R723,1,0)</f>
        <v>0</v>
      </c>
    </row>
    <row r="724" spans="3:20" ht="12" thickBot="1">
      <c r="C724" s="158"/>
      <c r="D724" s="170" t="s">
        <v>293</v>
      </c>
      <c r="E724" s="158"/>
      <c r="F724" s="170"/>
      <c r="G724" s="158"/>
      <c r="H724" s="171"/>
      <c r="I724" s="170"/>
      <c r="J724" s="171"/>
      <c r="K724" s="170"/>
      <c r="L724" s="171"/>
      <c r="M724" s="170"/>
      <c r="O724" s="174">
        <f t="shared" si="99"/>
        <v>0</v>
      </c>
      <c r="P724" s="174">
        <f t="shared" si="99"/>
        <v>0</v>
      </c>
      <c r="Q724" s="174">
        <f>IF(H724&gt;I724,1,0)+IF(J724&gt;K724,1,0)+IF(L724&gt;M724,1,0)</f>
        <v>0</v>
      </c>
      <c r="R724" s="175">
        <f>IF(H724&lt;I724,1,0)+IF(J724&lt;K724,1,0)+IF(L724&lt;M724,1,0)</f>
        <v>0</v>
      </c>
      <c r="S724" s="175">
        <f>IF(Q724&gt;R724,1,0)</f>
        <v>0</v>
      </c>
      <c r="T724" s="175">
        <f>IF(Q724&lt;R724,1,0)</f>
        <v>0</v>
      </c>
    </row>
    <row r="725" spans="3:20" ht="12" customHeight="1" thickBot="1">
      <c r="C725" s="266"/>
      <c r="D725" s="268" t="s">
        <v>294</v>
      </c>
      <c r="E725" s="158"/>
      <c r="F725" s="176"/>
      <c r="G725" s="158"/>
      <c r="H725" s="270"/>
      <c r="I725" s="273"/>
      <c r="J725" s="270"/>
      <c r="K725" s="273"/>
      <c r="L725" s="270"/>
      <c r="M725" s="273"/>
      <c r="O725" s="285">
        <f t="shared" si="99"/>
        <v>0</v>
      </c>
      <c r="P725" s="285">
        <f t="shared" si="99"/>
        <v>0</v>
      </c>
      <c r="Q725" s="285">
        <f>IF(H725&gt;I725,1,0)+IF(J725&gt;K725,1,0)+IF(L725&gt;M725,1,0)</f>
        <v>0</v>
      </c>
      <c r="R725" s="285">
        <f>IF(H725&lt;I725,1,0)+IF(J725&lt;K725,1,0)+IF(L725&lt;M725,1,0)</f>
        <v>0</v>
      </c>
      <c r="S725" s="285">
        <f>IF(Q725&gt;R725,1,0)</f>
        <v>0</v>
      </c>
      <c r="T725" s="285">
        <f>IF(Q725&lt;R725,1,0)</f>
        <v>0</v>
      </c>
    </row>
    <row r="726" spans="3:20" ht="12" thickBot="1">
      <c r="C726" s="266"/>
      <c r="D726" s="268"/>
      <c r="E726" s="177" t="s">
        <v>283</v>
      </c>
      <c r="F726" s="178"/>
      <c r="G726" s="177" t="s">
        <v>283</v>
      </c>
      <c r="H726" s="271"/>
      <c r="I726" s="274"/>
      <c r="J726" s="271"/>
      <c r="K726" s="274"/>
      <c r="L726" s="271"/>
      <c r="M726" s="274"/>
      <c r="O726" s="286"/>
      <c r="P726" s="286"/>
      <c r="Q726" s="286"/>
      <c r="R726" s="286"/>
      <c r="S726" s="286"/>
      <c r="T726" s="286"/>
    </row>
    <row r="727" spans="3:20" ht="12" thickBot="1">
      <c r="C727" s="267"/>
      <c r="D727" s="269"/>
      <c r="E727" s="158"/>
      <c r="F727" s="179"/>
      <c r="G727" s="158"/>
      <c r="H727" s="272"/>
      <c r="I727" s="275"/>
      <c r="J727" s="272"/>
      <c r="K727" s="275"/>
      <c r="L727" s="272"/>
      <c r="M727" s="275"/>
      <c r="O727" s="287"/>
      <c r="P727" s="287"/>
      <c r="Q727" s="287"/>
      <c r="R727" s="287"/>
      <c r="S727" s="287"/>
      <c r="T727" s="287"/>
    </row>
    <row r="728" spans="3:20" ht="12" thickBot="1">
      <c r="G728" s="180"/>
      <c r="H728" s="180"/>
      <c r="O728" s="175">
        <f t="shared" ref="O728:T728" si="100">O723+O724+O725</f>
        <v>0</v>
      </c>
      <c r="P728" s="175">
        <f t="shared" si="100"/>
        <v>0</v>
      </c>
      <c r="Q728" s="174">
        <f t="shared" si="100"/>
        <v>0</v>
      </c>
      <c r="R728" s="175">
        <f t="shared" si="100"/>
        <v>0</v>
      </c>
      <c r="S728" s="175">
        <f t="shared" si="100"/>
        <v>0</v>
      </c>
      <c r="T728" s="175">
        <f t="shared" si="100"/>
        <v>0</v>
      </c>
    </row>
    <row r="729" spans="3:20">
      <c r="C729" s="244" t="s">
        <v>278</v>
      </c>
      <c r="D729" s="245"/>
      <c r="E729" s="245"/>
      <c r="F729" s="245"/>
      <c r="G729" s="245"/>
      <c r="H729" s="245"/>
      <c r="I729" s="245"/>
      <c r="J729" s="245"/>
      <c r="K729" s="245"/>
      <c r="L729" s="245"/>
      <c r="M729" s="246"/>
    </row>
    <row r="730" spans="3:20" ht="12" thickBot="1">
      <c r="C730" s="247"/>
      <c r="D730" s="248"/>
      <c r="E730" s="248"/>
      <c r="F730" s="248"/>
      <c r="G730" s="248"/>
      <c r="H730" s="248"/>
      <c r="I730" s="248"/>
      <c r="J730" s="248"/>
      <c r="K730" s="248"/>
      <c r="L730" s="248"/>
      <c r="M730" s="249"/>
    </row>
    <row r="731" spans="3:20" ht="12" thickBot="1">
      <c r="C731" s="250" t="s">
        <v>225</v>
      </c>
      <c r="D731" s="251"/>
      <c r="E731" s="252" t="s">
        <v>279</v>
      </c>
      <c r="F731" s="253"/>
      <c r="G731" s="154" t="s">
        <v>280</v>
      </c>
      <c r="H731" s="254" t="s">
        <v>281</v>
      </c>
      <c r="I731" s="255"/>
      <c r="J731" s="255"/>
      <c r="K731" s="255"/>
      <c r="L731" s="255"/>
      <c r="M731" s="256"/>
      <c r="R731" s="155"/>
      <c r="S731" s="156"/>
      <c r="T731" s="157"/>
    </row>
    <row r="732" spans="3:20" ht="12" thickBot="1">
      <c r="C732" s="257"/>
      <c r="D732" s="258"/>
      <c r="E732" s="261"/>
      <c r="F732" s="263"/>
      <c r="G732" s="158"/>
      <c r="H732" s="261"/>
      <c r="I732" s="262"/>
      <c r="J732" s="262"/>
      <c r="K732" s="262"/>
      <c r="L732" s="262"/>
      <c r="M732" s="263"/>
    </row>
    <row r="733" spans="3:20" ht="12" thickBot="1">
      <c r="C733" s="261"/>
      <c r="D733" s="262"/>
      <c r="E733" s="262"/>
      <c r="F733" s="262"/>
      <c r="G733" s="262"/>
      <c r="H733" s="262"/>
      <c r="I733" s="262"/>
      <c r="J733" s="262"/>
      <c r="K733" s="262"/>
      <c r="L733" s="262"/>
      <c r="M733" s="263"/>
    </row>
    <row r="734" spans="3:20" ht="12" thickBot="1">
      <c r="C734" s="159" t="s">
        <v>227</v>
      </c>
      <c r="D734" s="160"/>
      <c r="E734" s="159" t="s">
        <v>282</v>
      </c>
      <c r="F734" s="160" t="s">
        <v>283</v>
      </c>
      <c r="G734" s="159" t="s">
        <v>282</v>
      </c>
      <c r="H734" s="276" t="s">
        <v>228</v>
      </c>
      <c r="I734" s="276"/>
      <c r="J734" s="276"/>
      <c r="K734" s="276"/>
      <c r="L734" s="276"/>
      <c r="M734" s="251"/>
    </row>
    <row r="735" spans="3:20" ht="12" thickBot="1">
      <c r="C735" s="161"/>
      <c r="D735" s="162"/>
      <c r="E735" s="163"/>
      <c r="F735" s="162"/>
      <c r="G735" s="161"/>
      <c r="H735" s="277">
        <f>S742</f>
        <v>0</v>
      </c>
      <c r="I735" s="278"/>
      <c r="J735" s="279"/>
      <c r="K735" s="280">
        <f>T742</f>
        <v>0</v>
      </c>
      <c r="L735" s="281"/>
      <c r="M735" s="282"/>
    </row>
    <row r="736" spans="3:20" ht="12" thickBot="1">
      <c r="C736" s="166" t="s">
        <v>226</v>
      </c>
      <c r="D736" s="167" t="s">
        <v>284</v>
      </c>
      <c r="E736" s="166" t="s">
        <v>285</v>
      </c>
      <c r="F736" s="167"/>
      <c r="G736" s="166" t="s">
        <v>285</v>
      </c>
      <c r="H736" s="262" t="s">
        <v>286</v>
      </c>
      <c r="I736" s="263"/>
      <c r="J736" s="262" t="s">
        <v>287</v>
      </c>
      <c r="K736" s="263"/>
      <c r="L736" s="283" t="s">
        <v>288</v>
      </c>
      <c r="M736" s="284"/>
      <c r="O736" s="264" t="s">
        <v>289</v>
      </c>
      <c r="P736" s="265"/>
      <c r="Q736" s="264" t="s">
        <v>290</v>
      </c>
      <c r="R736" s="265"/>
      <c r="S736" s="264" t="s">
        <v>284</v>
      </c>
      <c r="T736" s="265"/>
    </row>
    <row r="737" spans="3:20" ht="12" thickBot="1">
      <c r="C737" s="169" t="s">
        <v>291</v>
      </c>
      <c r="D737" s="170" t="s">
        <v>292</v>
      </c>
      <c r="E737" s="158"/>
      <c r="F737" s="170"/>
      <c r="G737" s="158"/>
      <c r="H737" s="171"/>
      <c r="I737" s="170"/>
      <c r="J737" s="171"/>
      <c r="K737" s="170"/>
      <c r="L737" s="171"/>
      <c r="M737" s="170"/>
      <c r="O737" s="172">
        <f t="shared" ref="O737:P739" si="101">H737+J737+L737</f>
        <v>0</v>
      </c>
      <c r="P737" s="172">
        <f t="shared" si="101"/>
        <v>0</v>
      </c>
      <c r="Q737" s="172">
        <f>IF(H737&gt;I737,1,0)+IF(J737&gt;K737,1,0)+IF(L737&gt;M737,1,0)</f>
        <v>0</v>
      </c>
      <c r="R737" s="173">
        <f>IF(H737&lt;I737,1,0)+IF(J737&lt;K737,1,0)+IF(L737&lt;M737,1,0)</f>
        <v>0</v>
      </c>
      <c r="S737" s="173">
        <f>IF(Q737&gt;R737,1,0)</f>
        <v>0</v>
      </c>
      <c r="T737" s="173">
        <f>IF(Q737&lt;R737,1,0)</f>
        <v>0</v>
      </c>
    </row>
    <row r="738" spans="3:20" ht="12" thickBot="1">
      <c r="C738" s="158"/>
      <c r="D738" s="170" t="s">
        <v>293</v>
      </c>
      <c r="E738" s="158"/>
      <c r="F738" s="170"/>
      <c r="G738" s="158"/>
      <c r="H738" s="171"/>
      <c r="I738" s="170"/>
      <c r="J738" s="171"/>
      <c r="K738" s="170"/>
      <c r="L738" s="171"/>
      <c r="M738" s="170"/>
      <c r="O738" s="174">
        <f t="shared" si="101"/>
        <v>0</v>
      </c>
      <c r="P738" s="174">
        <f t="shared" si="101"/>
        <v>0</v>
      </c>
      <c r="Q738" s="174">
        <f>IF(H738&gt;I738,1,0)+IF(J738&gt;K738,1,0)+IF(L738&gt;M738,1,0)</f>
        <v>0</v>
      </c>
      <c r="R738" s="175">
        <f>IF(H738&lt;I738,1,0)+IF(J738&lt;K738,1,0)+IF(L738&lt;M738,1,0)</f>
        <v>0</v>
      </c>
      <c r="S738" s="175">
        <f>IF(Q738&gt;R738,1,0)</f>
        <v>0</v>
      </c>
      <c r="T738" s="175">
        <f>IF(Q738&lt;R738,1,0)</f>
        <v>0</v>
      </c>
    </row>
    <row r="739" spans="3:20" ht="12" customHeight="1" thickBot="1">
      <c r="C739" s="266"/>
      <c r="D739" s="268" t="s">
        <v>294</v>
      </c>
      <c r="E739" s="158"/>
      <c r="F739" s="176"/>
      <c r="G739" s="158"/>
      <c r="H739" s="270"/>
      <c r="I739" s="273"/>
      <c r="J739" s="270"/>
      <c r="K739" s="273"/>
      <c r="L739" s="270"/>
      <c r="M739" s="273"/>
      <c r="O739" s="285">
        <f t="shared" si="101"/>
        <v>0</v>
      </c>
      <c r="P739" s="285">
        <f t="shared" si="101"/>
        <v>0</v>
      </c>
      <c r="Q739" s="285">
        <f>IF(H739&gt;I739,1,0)+IF(J739&gt;K739,1,0)+IF(L739&gt;M739,1,0)</f>
        <v>0</v>
      </c>
      <c r="R739" s="285">
        <f>IF(H739&lt;I739,1,0)+IF(J739&lt;K739,1,0)+IF(L739&lt;M739,1,0)</f>
        <v>0</v>
      </c>
      <c r="S739" s="285">
        <f>IF(Q739&gt;R739,1,0)</f>
        <v>0</v>
      </c>
      <c r="T739" s="285">
        <f>IF(Q739&lt;R739,1,0)</f>
        <v>0</v>
      </c>
    </row>
    <row r="740" spans="3:20" ht="12" thickBot="1">
      <c r="C740" s="266"/>
      <c r="D740" s="268"/>
      <c r="E740" s="177" t="s">
        <v>283</v>
      </c>
      <c r="F740" s="178"/>
      <c r="G740" s="177" t="s">
        <v>283</v>
      </c>
      <c r="H740" s="271"/>
      <c r="I740" s="274"/>
      <c r="J740" s="271"/>
      <c r="K740" s="274"/>
      <c r="L740" s="271"/>
      <c r="M740" s="274"/>
      <c r="O740" s="286"/>
      <c r="P740" s="286"/>
      <c r="Q740" s="286"/>
      <c r="R740" s="286"/>
      <c r="S740" s="286"/>
      <c r="T740" s="286"/>
    </row>
    <row r="741" spans="3:20" ht="12" thickBot="1">
      <c r="C741" s="267"/>
      <c r="D741" s="269"/>
      <c r="E741" s="158"/>
      <c r="F741" s="179"/>
      <c r="G741" s="158"/>
      <c r="H741" s="272"/>
      <c r="I741" s="275"/>
      <c r="J741" s="272"/>
      <c r="K741" s="275"/>
      <c r="L741" s="272"/>
      <c r="M741" s="275"/>
      <c r="O741" s="287"/>
      <c r="P741" s="287"/>
      <c r="Q741" s="287"/>
      <c r="R741" s="287"/>
      <c r="S741" s="287"/>
      <c r="T741" s="287"/>
    </row>
    <row r="742" spans="3:20" ht="12" thickBot="1">
      <c r="G742" s="180"/>
      <c r="H742" s="180"/>
      <c r="O742" s="175">
        <f t="shared" ref="O742:T742" si="102">O737+O738+O739</f>
        <v>0</v>
      </c>
      <c r="P742" s="175">
        <f t="shared" si="102"/>
        <v>0</v>
      </c>
      <c r="Q742" s="174">
        <f t="shared" si="102"/>
        <v>0</v>
      </c>
      <c r="R742" s="175">
        <f t="shared" si="102"/>
        <v>0</v>
      </c>
      <c r="S742" s="175">
        <f t="shared" si="102"/>
        <v>0</v>
      </c>
      <c r="T742" s="175">
        <f t="shared" si="102"/>
        <v>0</v>
      </c>
    </row>
    <row r="743" spans="3:20">
      <c r="C743" s="244" t="s">
        <v>278</v>
      </c>
      <c r="D743" s="245"/>
      <c r="E743" s="245"/>
      <c r="F743" s="245"/>
      <c r="G743" s="245"/>
      <c r="H743" s="245"/>
      <c r="I743" s="245"/>
      <c r="J743" s="245"/>
      <c r="K743" s="245"/>
      <c r="L743" s="245"/>
      <c r="M743" s="246"/>
    </row>
    <row r="744" spans="3:20" ht="12" thickBot="1">
      <c r="C744" s="247"/>
      <c r="D744" s="248"/>
      <c r="E744" s="248"/>
      <c r="F744" s="248"/>
      <c r="G744" s="248"/>
      <c r="H744" s="248"/>
      <c r="I744" s="248"/>
      <c r="J744" s="248"/>
      <c r="K744" s="248"/>
      <c r="L744" s="248"/>
      <c r="M744" s="249"/>
    </row>
    <row r="745" spans="3:20" ht="12" thickBot="1">
      <c r="C745" s="250" t="s">
        <v>225</v>
      </c>
      <c r="D745" s="251"/>
      <c r="E745" s="252" t="s">
        <v>279</v>
      </c>
      <c r="F745" s="253"/>
      <c r="G745" s="154" t="s">
        <v>280</v>
      </c>
      <c r="H745" s="254" t="s">
        <v>281</v>
      </c>
      <c r="I745" s="255"/>
      <c r="J745" s="255"/>
      <c r="K745" s="255"/>
      <c r="L745" s="255"/>
      <c r="M745" s="256"/>
      <c r="R745" s="155"/>
      <c r="S745" s="156"/>
      <c r="T745" s="157"/>
    </row>
    <row r="746" spans="3:20" ht="12" thickBot="1">
      <c r="C746" s="257"/>
      <c r="D746" s="258"/>
      <c r="E746" s="261"/>
      <c r="F746" s="263"/>
      <c r="G746" s="158"/>
      <c r="H746" s="261"/>
      <c r="I746" s="262"/>
      <c r="J746" s="262"/>
      <c r="K746" s="262"/>
      <c r="L746" s="262"/>
      <c r="M746" s="263"/>
    </row>
    <row r="747" spans="3:20" ht="12" thickBot="1">
      <c r="C747" s="261"/>
      <c r="D747" s="262"/>
      <c r="E747" s="262"/>
      <c r="F747" s="262"/>
      <c r="G747" s="262"/>
      <c r="H747" s="262"/>
      <c r="I747" s="262"/>
      <c r="J747" s="262"/>
      <c r="K747" s="262"/>
      <c r="L747" s="262"/>
      <c r="M747" s="263"/>
    </row>
    <row r="748" spans="3:20" ht="12" thickBot="1">
      <c r="C748" s="159" t="s">
        <v>227</v>
      </c>
      <c r="D748" s="160"/>
      <c r="E748" s="159" t="s">
        <v>282</v>
      </c>
      <c r="F748" s="160" t="s">
        <v>283</v>
      </c>
      <c r="G748" s="159" t="s">
        <v>282</v>
      </c>
      <c r="H748" s="276" t="s">
        <v>228</v>
      </c>
      <c r="I748" s="276"/>
      <c r="J748" s="276"/>
      <c r="K748" s="276"/>
      <c r="L748" s="276"/>
      <c r="M748" s="251"/>
    </row>
    <row r="749" spans="3:20" ht="12" thickBot="1">
      <c r="C749" s="161"/>
      <c r="D749" s="162"/>
      <c r="E749" s="163"/>
      <c r="F749" s="162"/>
      <c r="G749" s="161"/>
      <c r="H749" s="277">
        <f>S756</f>
        <v>0</v>
      </c>
      <c r="I749" s="278"/>
      <c r="J749" s="279"/>
      <c r="K749" s="280">
        <f>T756</f>
        <v>0</v>
      </c>
      <c r="L749" s="281"/>
      <c r="M749" s="282"/>
    </row>
    <row r="750" spans="3:20" ht="12" thickBot="1">
      <c r="C750" s="166" t="s">
        <v>226</v>
      </c>
      <c r="D750" s="167" t="s">
        <v>284</v>
      </c>
      <c r="E750" s="166" t="s">
        <v>285</v>
      </c>
      <c r="F750" s="167"/>
      <c r="G750" s="166" t="s">
        <v>285</v>
      </c>
      <c r="H750" s="262" t="s">
        <v>286</v>
      </c>
      <c r="I750" s="263"/>
      <c r="J750" s="262" t="s">
        <v>287</v>
      </c>
      <c r="K750" s="263"/>
      <c r="L750" s="283" t="s">
        <v>288</v>
      </c>
      <c r="M750" s="284"/>
      <c r="O750" s="264" t="s">
        <v>289</v>
      </c>
      <c r="P750" s="265"/>
      <c r="Q750" s="264" t="s">
        <v>290</v>
      </c>
      <c r="R750" s="265"/>
      <c r="S750" s="264" t="s">
        <v>284</v>
      </c>
      <c r="T750" s="265"/>
    </row>
    <row r="751" spans="3:20" ht="12" thickBot="1">
      <c r="C751" s="169" t="s">
        <v>291</v>
      </c>
      <c r="D751" s="170" t="s">
        <v>292</v>
      </c>
      <c r="E751" s="158"/>
      <c r="F751" s="170"/>
      <c r="G751" s="158"/>
      <c r="H751" s="171"/>
      <c r="I751" s="170"/>
      <c r="J751" s="171"/>
      <c r="K751" s="170"/>
      <c r="L751" s="171"/>
      <c r="M751" s="170"/>
      <c r="O751" s="172">
        <f t="shared" ref="O751:P753" si="103">H751+J751+L751</f>
        <v>0</v>
      </c>
      <c r="P751" s="172">
        <f t="shared" si="103"/>
        <v>0</v>
      </c>
      <c r="Q751" s="172">
        <f>IF(H751&gt;I751,1,0)+IF(J751&gt;K751,1,0)+IF(L751&gt;M751,1,0)</f>
        <v>0</v>
      </c>
      <c r="R751" s="173">
        <f>IF(H751&lt;I751,1,0)+IF(J751&lt;K751,1,0)+IF(L751&lt;M751,1,0)</f>
        <v>0</v>
      </c>
      <c r="S751" s="173">
        <f>IF(Q751&gt;R751,1,0)</f>
        <v>0</v>
      </c>
      <c r="T751" s="173">
        <f>IF(Q751&lt;R751,1,0)</f>
        <v>0</v>
      </c>
    </row>
    <row r="752" spans="3:20" ht="12" thickBot="1">
      <c r="C752" s="158"/>
      <c r="D752" s="170" t="s">
        <v>293</v>
      </c>
      <c r="E752" s="158"/>
      <c r="F752" s="170"/>
      <c r="G752" s="158"/>
      <c r="H752" s="171"/>
      <c r="I752" s="170"/>
      <c r="J752" s="171"/>
      <c r="K752" s="170"/>
      <c r="L752" s="171"/>
      <c r="M752" s="170"/>
      <c r="O752" s="174">
        <f t="shared" si="103"/>
        <v>0</v>
      </c>
      <c r="P752" s="174">
        <f t="shared" si="103"/>
        <v>0</v>
      </c>
      <c r="Q752" s="174">
        <f>IF(H752&gt;I752,1,0)+IF(J752&gt;K752,1,0)+IF(L752&gt;M752,1,0)</f>
        <v>0</v>
      </c>
      <c r="R752" s="175">
        <f>IF(H752&lt;I752,1,0)+IF(J752&lt;K752,1,0)+IF(L752&lt;M752,1,0)</f>
        <v>0</v>
      </c>
      <c r="S752" s="175">
        <f>IF(Q752&gt;R752,1,0)</f>
        <v>0</v>
      </c>
      <c r="T752" s="175">
        <f>IF(Q752&lt;R752,1,0)</f>
        <v>0</v>
      </c>
    </row>
    <row r="753" spans="3:20" ht="12" customHeight="1" thickBot="1">
      <c r="C753" s="266"/>
      <c r="D753" s="268" t="s">
        <v>294</v>
      </c>
      <c r="E753" s="158"/>
      <c r="F753" s="176"/>
      <c r="G753" s="158"/>
      <c r="H753" s="270"/>
      <c r="I753" s="273"/>
      <c r="J753" s="270"/>
      <c r="K753" s="273"/>
      <c r="L753" s="270"/>
      <c r="M753" s="273"/>
      <c r="O753" s="285">
        <f t="shared" si="103"/>
        <v>0</v>
      </c>
      <c r="P753" s="285">
        <f t="shared" si="103"/>
        <v>0</v>
      </c>
      <c r="Q753" s="285">
        <f>IF(H753&gt;I753,1,0)+IF(J753&gt;K753,1,0)+IF(L753&gt;M753,1,0)</f>
        <v>0</v>
      </c>
      <c r="R753" s="285">
        <f>IF(H753&lt;I753,1,0)+IF(J753&lt;K753,1,0)+IF(L753&lt;M753,1,0)</f>
        <v>0</v>
      </c>
      <c r="S753" s="285">
        <f>IF(Q753&gt;R753,1,0)</f>
        <v>0</v>
      </c>
      <c r="T753" s="285">
        <f>IF(Q753&lt;R753,1,0)</f>
        <v>0</v>
      </c>
    </row>
    <row r="754" spans="3:20" ht="12" thickBot="1">
      <c r="C754" s="266"/>
      <c r="D754" s="268"/>
      <c r="E754" s="177" t="s">
        <v>283</v>
      </c>
      <c r="F754" s="178"/>
      <c r="G754" s="177" t="s">
        <v>283</v>
      </c>
      <c r="H754" s="271"/>
      <c r="I754" s="274"/>
      <c r="J754" s="271"/>
      <c r="K754" s="274"/>
      <c r="L754" s="271"/>
      <c r="M754" s="274"/>
      <c r="O754" s="286"/>
      <c r="P754" s="286"/>
      <c r="Q754" s="286"/>
      <c r="R754" s="286"/>
      <c r="S754" s="286"/>
      <c r="T754" s="286"/>
    </row>
    <row r="755" spans="3:20" ht="12" thickBot="1">
      <c r="C755" s="267"/>
      <c r="D755" s="269"/>
      <c r="E755" s="158"/>
      <c r="F755" s="179"/>
      <c r="G755" s="158"/>
      <c r="H755" s="272"/>
      <c r="I755" s="275"/>
      <c r="J755" s="272"/>
      <c r="K755" s="275"/>
      <c r="L755" s="272"/>
      <c r="M755" s="275"/>
      <c r="O755" s="287"/>
      <c r="P755" s="287"/>
      <c r="Q755" s="287"/>
      <c r="R755" s="287"/>
      <c r="S755" s="287"/>
      <c r="T755" s="287"/>
    </row>
    <row r="756" spans="3:20" ht="12" thickBot="1">
      <c r="G756" s="180"/>
      <c r="H756" s="180"/>
      <c r="O756" s="175">
        <f t="shared" ref="O756:T756" si="104">O751+O752+O753</f>
        <v>0</v>
      </c>
      <c r="P756" s="175">
        <f t="shared" si="104"/>
        <v>0</v>
      </c>
      <c r="Q756" s="174">
        <f t="shared" si="104"/>
        <v>0</v>
      </c>
      <c r="R756" s="175">
        <f t="shared" si="104"/>
        <v>0</v>
      </c>
      <c r="S756" s="175">
        <f t="shared" si="104"/>
        <v>0</v>
      </c>
      <c r="T756" s="175">
        <f t="shared" si="104"/>
        <v>0</v>
      </c>
    </row>
    <row r="757" spans="3:20">
      <c r="C757" s="244" t="s">
        <v>278</v>
      </c>
      <c r="D757" s="245"/>
      <c r="E757" s="245"/>
      <c r="F757" s="245"/>
      <c r="G757" s="245"/>
      <c r="H757" s="245"/>
      <c r="I757" s="245"/>
      <c r="J757" s="245"/>
      <c r="K757" s="245"/>
      <c r="L757" s="245"/>
      <c r="M757" s="246"/>
    </row>
    <row r="758" spans="3:20" ht="12" thickBot="1">
      <c r="C758" s="247"/>
      <c r="D758" s="248"/>
      <c r="E758" s="248"/>
      <c r="F758" s="248"/>
      <c r="G758" s="248"/>
      <c r="H758" s="248"/>
      <c r="I758" s="248"/>
      <c r="J758" s="248"/>
      <c r="K758" s="248"/>
      <c r="L758" s="248"/>
      <c r="M758" s="249"/>
    </row>
    <row r="759" spans="3:20" ht="12" thickBot="1">
      <c r="C759" s="250" t="s">
        <v>225</v>
      </c>
      <c r="D759" s="251"/>
      <c r="E759" s="252" t="s">
        <v>279</v>
      </c>
      <c r="F759" s="253"/>
      <c r="G759" s="154" t="s">
        <v>280</v>
      </c>
      <c r="H759" s="254" t="s">
        <v>281</v>
      </c>
      <c r="I759" s="255"/>
      <c r="J759" s="255"/>
      <c r="K759" s="255"/>
      <c r="L759" s="255"/>
      <c r="M759" s="256"/>
      <c r="R759" s="155"/>
      <c r="S759" s="156"/>
      <c r="T759" s="157"/>
    </row>
    <row r="760" spans="3:20" ht="12" thickBot="1">
      <c r="C760" s="257"/>
      <c r="D760" s="258"/>
      <c r="E760" s="261"/>
      <c r="F760" s="263"/>
      <c r="G760" s="158"/>
      <c r="H760" s="261"/>
      <c r="I760" s="262"/>
      <c r="J760" s="262"/>
      <c r="K760" s="262"/>
      <c r="L760" s="262"/>
      <c r="M760" s="263"/>
    </row>
    <row r="761" spans="3:20" ht="12" thickBot="1">
      <c r="C761" s="261"/>
      <c r="D761" s="262"/>
      <c r="E761" s="262"/>
      <c r="F761" s="262"/>
      <c r="G761" s="262"/>
      <c r="H761" s="262"/>
      <c r="I761" s="262"/>
      <c r="J761" s="262"/>
      <c r="K761" s="262"/>
      <c r="L761" s="262"/>
      <c r="M761" s="263"/>
    </row>
    <row r="762" spans="3:20" ht="12" thickBot="1">
      <c r="C762" s="159" t="s">
        <v>227</v>
      </c>
      <c r="D762" s="160"/>
      <c r="E762" s="159" t="s">
        <v>282</v>
      </c>
      <c r="F762" s="160" t="s">
        <v>283</v>
      </c>
      <c r="G762" s="159" t="s">
        <v>282</v>
      </c>
      <c r="H762" s="276" t="s">
        <v>228</v>
      </c>
      <c r="I762" s="276"/>
      <c r="J762" s="276"/>
      <c r="K762" s="276"/>
      <c r="L762" s="276"/>
      <c r="M762" s="251"/>
    </row>
    <row r="763" spans="3:20" ht="12" thickBot="1">
      <c r="C763" s="161"/>
      <c r="D763" s="162"/>
      <c r="E763" s="163"/>
      <c r="F763" s="162"/>
      <c r="G763" s="161"/>
      <c r="H763" s="277">
        <f>S770</f>
        <v>0</v>
      </c>
      <c r="I763" s="278"/>
      <c r="J763" s="279"/>
      <c r="K763" s="280">
        <f>T770</f>
        <v>0</v>
      </c>
      <c r="L763" s="281"/>
      <c r="M763" s="282"/>
    </row>
    <row r="764" spans="3:20" ht="12" thickBot="1">
      <c r="C764" s="166" t="s">
        <v>226</v>
      </c>
      <c r="D764" s="167" t="s">
        <v>284</v>
      </c>
      <c r="E764" s="166" t="s">
        <v>285</v>
      </c>
      <c r="F764" s="167"/>
      <c r="G764" s="166" t="s">
        <v>285</v>
      </c>
      <c r="H764" s="262" t="s">
        <v>286</v>
      </c>
      <c r="I764" s="263"/>
      <c r="J764" s="262" t="s">
        <v>287</v>
      </c>
      <c r="K764" s="263"/>
      <c r="L764" s="283" t="s">
        <v>288</v>
      </c>
      <c r="M764" s="284"/>
      <c r="O764" s="264" t="s">
        <v>289</v>
      </c>
      <c r="P764" s="265"/>
      <c r="Q764" s="264" t="s">
        <v>290</v>
      </c>
      <c r="R764" s="265"/>
      <c r="S764" s="264" t="s">
        <v>284</v>
      </c>
      <c r="T764" s="265"/>
    </row>
    <row r="765" spans="3:20" ht="12" thickBot="1">
      <c r="C765" s="169" t="s">
        <v>291</v>
      </c>
      <c r="D765" s="170" t="s">
        <v>292</v>
      </c>
      <c r="E765" s="158"/>
      <c r="F765" s="170"/>
      <c r="G765" s="158"/>
      <c r="H765" s="171"/>
      <c r="I765" s="170"/>
      <c r="J765" s="171"/>
      <c r="K765" s="170"/>
      <c r="L765" s="171"/>
      <c r="M765" s="170"/>
      <c r="O765" s="172">
        <f t="shared" ref="O765:P767" si="105">H765+J765+L765</f>
        <v>0</v>
      </c>
      <c r="P765" s="172">
        <f t="shared" si="105"/>
        <v>0</v>
      </c>
      <c r="Q765" s="172">
        <f>IF(H765&gt;I765,1,0)+IF(J765&gt;K765,1,0)+IF(L765&gt;M765,1,0)</f>
        <v>0</v>
      </c>
      <c r="R765" s="173">
        <f>IF(H765&lt;I765,1,0)+IF(J765&lt;K765,1,0)+IF(L765&lt;M765,1,0)</f>
        <v>0</v>
      </c>
      <c r="S765" s="173">
        <f>IF(Q765&gt;R765,1,0)</f>
        <v>0</v>
      </c>
      <c r="T765" s="173">
        <f>IF(Q765&lt;R765,1,0)</f>
        <v>0</v>
      </c>
    </row>
    <row r="766" spans="3:20" ht="12" thickBot="1">
      <c r="C766" s="158"/>
      <c r="D766" s="170" t="s">
        <v>293</v>
      </c>
      <c r="E766" s="158"/>
      <c r="F766" s="170"/>
      <c r="G766" s="158"/>
      <c r="H766" s="171"/>
      <c r="I766" s="170"/>
      <c r="J766" s="171"/>
      <c r="K766" s="170"/>
      <c r="L766" s="171"/>
      <c r="M766" s="170"/>
      <c r="O766" s="174">
        <f t="shared" si="105"/>
        <v>0</v>
      </c>
      <c r="P766" s="174">
        <f t="shared" si="105"/>
        <v>0</v>
      </c>
      <c r="Q766" s="174">
        <f>IF(H766&gt;I766,1,0)+IF(J766&gt;K766,1,0)+IF(L766&gt;M766,1,0)</f>
        <v>0</v>
      </c>
      <c r="R766" s="175">
        <f>IF(H766&lt;I766,1,0)+IF(J766&lt;K766,1,0)+IF(L766&lt;M766,1,0)</f>
        <v>0</v>
      </c>
      <c r="S766" s="175">
        <f>IF(Q766&gt;R766,1,0)</f>
        <v>0</v>
      </c>
      <c r="T766" s="175">
        <f>IF(Q766&lt;R766,1,0)</f>
        <v>0</v>
      </c>
    </row>
    <row r="767" spans="3:20" ht="12" customHeight="1" thickBot="1">
      <c r="C767" s="266"/>
      <c r="D767" s="268" t="s">
        <v>294</v>
      </c>
      <c r="E767" s="158"/>
      <c r="F767" s="176"/>
      <c r="G767" s="158"/>
      <c r="H767" s="270"/>
      <c r="I767" s="273"/>
      <c r="J767" s="270"/>
      <c r="K767" s="273"/>
      <c r="L767" s="270"/>
      <c r="M767" s="273"/>
      <c r="O767" s="285">
        <f t="shared" si="105"/>
        <v>0</v>
      </c>
      <c r="P767" s="285">
        <f t="shared" si="105"/>
        <v>0</v>
      </c>
      <c r="Q767" s="285">
        <f>IF(H767&gt;I767,1,0)+IF(J767&gt;K767,1,0)+IF(L767&gt;M767,1,0)</f>
        <v>0</v>
      </c>
      <c r="R767" s="285">
        <f>IF(H767&lt;I767,1,0)+IF(J767&lt;K767,1,0)+IF(L767&lt;M767,1,0)</f>
        <v>0</v>
      </c>
      <c r="S767" s="285">
        <f>IF(Q767&gt;R767,1,0)</f>
        <v>0</v>
      </c>
      <c r="T767" s="285">
        <f>IF(Q767&lt;R767,1,0)</f>
        <v>0</v>
      </c>
    </row>
    <row r="768" spans="3:20" ht="12" thickBot="1">
      <c r="C768" s="266"/>
      <c r="D768" s="268"/>
      <c r="E768" s="177" t="s">
        <v>283</v>
      </c>
      <c r="F768" s="178"/>
      <c r="G768" s="177" t="s">
        <v>283</v>
      </c>
      <c r="H768" s="271"/>
      <c r="I768" s="274"/>
      <c r="J768" s="271"/>
      <c r="K768" s="274"/>
      <c r="L768" s="271"/>
      <c r="M768" s="274"/>
      <c r="O768" s="286"/>
      <c r="P768" s="286"/>
      <c r="Q768" s="286"/>
      <c r="R768" s="286"/>
      <c r="S768" s="286"/>
      <c r="T768" s="286"/>
    </row>
    <row r="769" spans="3:20" ht="12" thickBot="1">
      <c r="C769" s="267"/>
      <c r="D769" s="269"/>
      <c r="E769" s="158"/>
      <c r="F769" s="179"/>
      <c r="G769" s="158"/>
      <c r="H769" s="272"/>
      <c r="I769" s="275"/>
      <c r="J769" s="272"/>
      <c r="K769" s="275"/>
      <c r="L769" s="272"/>
      <c r="M769" s="275"/>
      <c r="O769" s="287"/>
      <c r="P769" s="287"/>
      <c r="Q769" s="287"/>
      <c r="R769" s="287"/>
      <c r="S769" s="287"/>
      <c r="T769" s="287"/>
    </row>
    <row r="770" spans="3:20" ht="12" thickBot="1">
      <c r="G770" s="180"/>
      <c r="H770" s="180"/>
      <c r="O770" s="175">
        <f t="shared" ref="O770:T770" si="106">O765+O766+O767</f>
        <v>0</v>
      </c>
      <c r="P770" s="175">
        <f t="shared" si="106"/>
        <v>0</v>
      </c>
      <c r="Q770" s="174">
        <f t="shared" si="106"/>
        <v>0</v>
      </c>
      <c r="R770" s="175">
        <f t="shared" si="106"/>
        <v>0</v>
      </c>
      <c r="S770" s="175">
        <f t="shared" si="106"/>
        <v>0</v>
      </c>
      <c r="T770" s="175">
        <f t="shared" si="106"/>
        <v>0</v>
      </c>
    </row>
    <row r="771" spans="3:20">
      <c r="C771" s="244" t="s">
        <v>278</v>
      </c>
      <c r="D771" s="245"/>
      <c r="E771" s="245"/>
      <c r="F771" s="245"/>
      <c r="G771" s="245"/>
      <c r="H771" s="245"/>
      <c r="I771" s="245"/>
      <c r="J771" s="245"/>
      <c r="K771" s="245"/>
      <c r="L771" s="245"/>
      <c r="M771" s="246"/>
    </row>
    <row r="772" spans="3:20" ht="12" thickBot="1">
      <c r="C772" s="247"/>
      <c r="D772" s="248"/>
      <c r="E772" s="248"/>
      <c r="F772" s="248"/>
      <c r="G772" s="248"/>
      <c r="H772" s="248"/>
      <c r="I772" s="248"/>
      <c r="J772" s="248"/>
      <c r="K772" s="248"/>
      <c r="L772" s="248"/>
      <c r="M772" s="249"/>
    </row>
    <row r="773" spans="3:20" ht="12" thickBot="1">
      <c r="C773" s="250" t="s">
        <v>225</v>
      </c>
      <c r="D773" s="251"/>
      <c r="E773" s="252" t="s">
        <v>279</v>
      </c>
      <c r="F773" s="253"/>
      <c r="G773" s="154" t="s">
        <v>280</v>
      </c>
      <c r="H773" s="254" t="s">
        <v>281</v>
      </c>
      <c r="I773" s="255"/>
      <c r="J773" s="255"/>
      <c r="K773" s="255"/>
      <c r="L773" s="255"/>
      <c r="M773" s="256"/>
      <c r="R773" s="155"/>
      <c r="S773" s="156"/>
      <c r="T773" s="157"/>
    </row>
    <row r="774" spans="3:20" ht="12" thickBot="1">
      <c r="C774" s="257"/>
      <c r="D774" s="258"/>
      <c r="E774" s="261"/>
      <c r="F774" s="263"/>
      <c r="G774" s="158"/>
      <c r="H774" s="261"/>
      <c r="I774" s="262"/>
      <c r="J774" s="262"/>
      <c r="K774" s="262"/>
      <c r="L774" s="262"/>
      <c r="M774" s="263"/>
    </row>
    <row r="775" spans="3:20" ht="12" thickBot="1">
      <c r="C775" s="261"/>
      <c r="D775" s="262"/>
      <c r="E775" s="262"/>
      <c r="F775" s="262"/>
      <c r="G775" s="262"/>
      <c r="H775" s="262"/>
      <c r="I775" s="262"/>
      <c r="J775" s="262"/>
      <c r="K775" s="262"/>
      <c r="L775" s="262"/>
      <c r="M775" s="263"/>
    </row>
    <row r="776" spans="3:20" ht="12" thickBot="1">
      <c r="C776" s="159" t="s">
        <v>227</v>
      </c>
      <c r="D776" s="160"/>
      <c r="E776" s="159" t="s">
        <v>282</v>
      </c>
      <c r="F776" s="160" t="s">
        <v>283</v>
      </c>
      <c r="G776" s="159" t="s">
        <v>282</v>
      </c>
      <c r="H776" s="276" t="s">
        <v>228</v>
      </c>
      <c r="I776" s="276"/>
      <c r="J776" s="276"/>
      <c r="K776" s="276"/>
      <c r="L776" s="276"/>
      <c r="M776" s="251"/>
    </row>
    <row r="777" spans="3:20" ht="12" thickBot="1">
      <c r="C777" s="161"/>
      <c r="D777" s="162"/>
      <c r="E777" s="163"/>
      <c r="F777" s="162"/>
      <c r="G777" s="161"/>
      <c r="H777" s="277">
        <f>S784</f>
        <v>0</v>
      </c>
      <c r="I777" s="278"/>
      <c r="J777" s="279"/>
      <c r="K777" s="280">
        <f>T784</f>
        <v>0</v>
      </c>
      <c r="L777" s="281"/>
      <c r="M777" s="282"/>
    </row>
    <row r="778" spans="3:20" ht="12" thickBot="1">
      <c r="C778" s="166" t="s">
        <v>226</v>
      </c>
      <c r="D778" s="167" t="s">
        <v>284</v>
      </c>
      <c r="E778" s="166" t="s">
        <v>285</v>
      </c>
      <c r="F778" s="167"/>
      <c r="G778" s="166" t="s">
        <v>285</v>
      </c>
      <c r="H778" s="262" t="s">
        <v>286</v>
      </c>
      <c r="I778" s="263"/>
      <c r="J778" s="262" t="s">
        <v>287</v>
      </c>
      <c r="K778" s="263"/>
      <c r="L778" s="283" t="s">
        <v>288</v>
      </c>
      <c r="M778" s="284"/>
      <c r="O778" s="264" t="s">
        <v>289</v>
      </c>
      <c r="P778" s="265"/>
      <c r="Q778" s="264" t="s">
        <v>290</v>
      </c>
      <c r="R778" s="265"/>
      <c r="S778" s="264" t="s">
        <v>284</v>
      </c>
      <c r="T778" s="265"/>
    </row>
    <row r="779" spans="3:20" ht="12" thickBot="1">
      <c r="C779" s="169" t="s">
        <v>291</v>
      </c>
      <c r="D779" s="170" t="s">
        <v>292</v>
      </c>
      <c r="E779" s="158"/>
      <c r="F779" s="170"/>
      <c r="G779" s="158"/>
      <c r="H779" s="171"/>
      <c r="I779" s="170"/>
      <c r="J779" s="171"/>
      <c r="K779" s="170"/>
      <c r="L779" s="171"/>
      <c r="M779" s="170"/>
      <c r="O779" s="172">
        <f t="shared" ref="O779:P781" si="107">H779+J779+L779</f>
        <v>0</v>
      </c>
      <c r="P779" s="172">
        <f t="shared" si="107"/>
        <v>0</v>
      </c>
      <c r="Q779" s="172">
        <f>IF(H779&gt;I779,1,0)+IF(J779&gt;K779,1,0)+IF(L779&gt;M779,1,0)</f>
        <v>0</v>
      </c>
      <c r="R779" s="173">
        <f>IF(H779&lt;I779,1,0)+IF(J779&lt;K779,1,0)+IF(L779&lt;M779,1,0)</f>
        <v>0</v>
      </c>
      <c r="S779" s="173">
        <f>IF(Q779&gt;R779,1,0)</f>
        <v>0</v>
      </c>
      <c r="T779" s="173">
        <f>IF(Q779&lt;R779,1,0)</f>
        <v>0</v>
      </c>
    </row>
    <row r="780" spans="3:20" ht="12" thickBot="1">
      <c r="C780" s="158"/>
      <c r="D780" s="170" t="s">
        <v>293</v>
      </c>
      <c r="E780" s="158"/>
      <c r="F780" s="170"/>
      <c r="G780" s="158"/>
      <c r="H780" s="171"/>
      <c r="I780" s="170"/>
      <c r="J780" s="171"/>
      <c r="K780" s="170"/>
      <c r="L780" s="171"/>
      <c r="M780" s="170"/>
      <c r="O780" s="174">
        <f t="shared" si="107"/>
        <v>0</v>
      </c>
      <c r="P780" s="174">
        <f t="shared" si="107"/>
        <v>0</v>
      </c>
      <c r="Q780" s="174">
        <f>IF(H780&gt;I780,1,0)+IF(J780&gt;K780,1,0)+IF(L780&gt;M780,1,0)</f>
        <v>0</v>
      </c>
      <c r="R780" s="175">
        <f>IF(H780&lt;I780,1,0)+IF(J780&lt;K780,1,0)+IF(L780&lt;M780,1,0)</f>
        <v>0</v>
      </c>
      <c r="S780" s="175">
        <f>IF(Q780&gt;R780,1,0)</f>
        <v>0</v>
      </c>
      <c r="T780" s="175">
        <f>IF(Q780&lt;R780,1,0)</f>
        <v>0</v>
      </c>
    </row>
    <row r="781" spans="3:20" ht="12" customHeight="1" thickBot="1">
      <c r="C781" s="266"/>
      <c r="D781" s="268" t="s">
        <v>294</v>
      </c>
      <c r="E781" s="158"/>
      <c r="F781" s="176"/>
      <c r="G781" s="158"/>
      <c r="H781" s="270"/>
      <c r="I781" s="273"/>
      <c r="J781" s="270"/>
      <c r="K781" s="273"/>
      <c r="L781" s="270"/>
      <c r="M781" s="273"/>
      <c r="O781" s="285">
        <f t="shared" si="107"/>
        <v>0</v>
      </c>
      <c r="P781" s="285">
        <f t="shared" si="107"/>
        <v>0</v>
      </c>
      <c r="Q781" s="285">
        <f>IF(H781&gt;I781,1,0)+IF(J781&gt;K781,1,0)+IF(L781&gt;M781,1,0)</f>
        <v>0</v>
      </c>
      <c r="R781" s="285">
        <f>IF(H781&lt;I781,1,0)+IF(J781&lt;K781,1,0)+IF(L781&lt;M781,1,0)</f>
        <v>0</v>
      </c>
      <c r="S781" s="285">
        <f>IF(Q781&gt;R781,1,0)</f>
        <v>0</v>
      </c>
      <c r="T781" s="285">
        <f>IF(Q781&lt;R781,1,0)</f>
        <v>0</v>
      </c>
    </row>
    <row r="782" spans="3:20" ht="12" thickBot="1">
      <c r="C782" s="266"/>
      <c r="D782" s="268"/>
      <c r="E782" s="177" t="s">
        <v>283</v>
      </c>
      <c r="F782" s="178"/>
      <c r="G782" s="177" t="s">
        <v>283</v>
      </c>
      <c r="H782" s="271"/>
      <c r="I782" s="274"/>
      <c r="J782" s="271"/>
      <c r="K782" s="274"/>
      <c r="L782" s="271"/>
      <c r="M782" s="274"/>
      <c r="O782" s="286"/>
      <c r="P782" s="286"/>
      <c r="Q782" s="286"/>
      <c r="R782" s="286"/>
      <c r="S782" s="286"/>
      <c r="T782" s="286"/>
    </row>
    <row r="783" spans="3:20" ht="12" thickBot="1">
      <c r="C783" s="267"/>
      <c r="D783" s="269"/>
      <c r="E783" s="158"/>
      <c r="F783" s="179"/>
      <c r="G783" s="158"/>
      <c r="H783" s="272"/>
      <c r="I783" s="275"/>
      <c r="J783" s="272"/>
      <c r="K783" s="275"/>
      <c r="L783" s="272"/>
      <c r="M783" s="275"/>
      <c r="O783" s="287"/>
      <c r="P783" s="287"/>
      <c r="Q783" s="287"/>
      <c r="R783" s="287"/>
      <c r="S783" s="287"/>
      <c r="T783" s="287"/>
    </row>
    <row r="784" spans="3:20" ht="12" thickBot="1">
      <c r="G784" s="180"/>
      <c r="H784" s="180"/>
      <c r="O784" s="175">
        <f t="shared" ref="O784:T784" si="108">O779+O780+O781</f>
        <v>0</v>
      </c>
      <c r="P784" s="175">
        <f t="shared" si="108"/>
        <v>0</v>
      </c>
      <c r="Q784" s="174">
        <f t="shared" si="108"/>
        <v>0</v>
      </c>
      <c r="R784" s="175">
        <f t="shared" si="108"/>
        <v>0</v>
      </c>
      <c r="S784" s="175">
        <f t="shared" si="108"/>
        <v>0</v>
      </c>
      <c r="T784" s="175">
        <f t="shared" si="108"/>
        <v>0</v>
      </c>
    </row>
    <row r="785" spans="3:20">
      <c r="C785" s="244" t="s">
        <v>278</v>
      </c>
      <c r="D785" s="245"/>
      <c r="E785" s="245"/>
      <c r="F785" s="245"/>
      <c r="G785" s="245"/>
      <c r="H785" s="245"/>
      <c r="I785" s="245"/>
      <c r="J785" s="245"/>
      <c r="K785" s="245"/>
      <c r="L785" s="245"/>
      <c r="M785" s="246"/>
    </row>
    <row r="786" spans="3:20" ht="12" thickBot="1">
      <c r="C786" s="247"/>
      <c r="D786" s="248"/>
      <c r="E786" s="248"/>
      <c r="F786" s="248"/>
      <c r="G786" s="248"/>
      <c r="H786" s="248"/>
      <c r="I786" s="248"/>
      <c r="J786" s="248"/>
      <c r="K786" s="248"/>
      <c r="L786" s="248"/>
      <c r="M786" s="249"/>
    </row>
    <row r="787" spans="3:20" ht="12" thickBot="1">
      <c r="C787" s="250" t="s">
        <v>225</v>
      </c>
      <c r="D787" s="251"/>
      <c r="E787" s="252" t="s">
        <v>279</v>
      </c>
      <c r="F787" s="253"/>
      <c r="G787" s="154" t="s">
        <v>280</v>
      </c>
      <c r="H787" s="254" t="s">
        <v>281</v>
      </c>
      <c r="I787" s="255"/>
      <c r="J787" s="255"/>
      <c r="K787" s="255"/>
      <c r="L787" s="255"/>
      <c r="M787" s="256"/>
      <c r="R787" s="155"/>
      <c r="S787" s="156"/>
      <c r="T787" s="157"/>
    </row>
    <row r="788" spans="3:20" ht="12" thickBot="1">
      <c r="C788" s="257"/>
      <c r="D788" s="258"/>
      <c r="E788" s="261"/>
      <c r="F788" s="263"/>
      <c r="G788" s="158"/>
      <c r="H788" s="261"/>
      <c r="I788" s="262"/>
      <c r="J788" s="262"/>
      <c r="K788" s="262"/>
      <c r="L788" s="262"/>
      <c r="M788" s="263"/>
    </row>
    <row r="789" spans="3:20" ht="12" thickBot="1">
      <c r="C789" s="261"/>
      <c r="D789" s="262"/>
      <c r="E789" s="262"/>
      <c r="F789" s="262"/>
      <c r="G789" s="262"/>
      <c r="H789" s="262"/>
      <c r="I789" s="262"/>
      <c r="J789" s="262"/>
      <c r="K789" s="262"/>
      <c r="L789" s="262"/>
      <c r="M789" s="263"/>
    </row>
    <row r="790" spans="3:20" ht="12" thickBot="1">
      <c r="C790" s="159" t="s">
        <v>227</v>
      </c>
      <c r="D790" s="160"/>
      <c r="E790" s="159" t="s">
        <v>282</v>
      </c>
      <c r="F790" s="160" t="s">
        <v>283</v>
      </c>
      <c r="G790" s="159" t="s">
        <v>282</v>
      </c>
      <c r="H790" s="276" t="s">
        <v>228</v>
      </c>
      <c r="I790" s="276"/>
      <c r="J790" s="276"/>
      <c r="K790" s="276"/>
      <c r="L790" s="276"/>
      <c r="M790" s="251"/>
    </row>
    <row r="791" spans="3:20" ht="12" thickBot="1">
      <c r="C791" s="161"/>
      <c r="D791" s="162"/>
      <c r="E791" s="163"/>
      <c r="F791" s="162"/>
      <c r="G791" s="161"/>
      <c r="H791" s="277">
        <f>S798</f>
        <v>0</v>
      </c>
      <c r="I791" s="278"/>
      <c r="J791" s="279"/>
      <c r="K791" s="280">
        <f>T798</f>
        <v>0</v>
      </c>
      <c r="L791" s="281"/>
      <c r="M791" s="282"/>
    </row>
    <row r="792" spans="3:20" ht="12" thickBot="1">
      <c r="C792" s="166" t="s">
        <v>226</v>
      </c>
      <c r="D792" s="167" t="s">
        <v>284</v>
      </c>
      <c r="E792" s="166" t="s">
        <v>285</v>
      </c>
      <c r="F792" s="167"/>
      <c r="G792" s="166" t="s">
        <v>285</v>
      </c>
      <c r="H792" s="262" t="s">
        <v>286</v>
      </c>
      <c r="I792" s="263"/>
      <c r="J792" s="262" t="s">
        <v>287</v>
      </c>
      <c r="K792" s="263"/>
      <c r="L792" s="283" t="s">
        <v>288</v>
      </c>
      <c r="M792" s="284"/>
      <c r="O792" s="264" t="s">
        <v>289</v>
      </c>
      <c r="P792" s="265"/>
      <c r="Q792" s="264" t="s">
        <v>290</v>
      </c>
      <c r="R792" s="265"/>
      <c r="S792" s="264" t="s">
        <v>284</v>
      </c>
      <c r="T792" s="265"/>
    </row>
    <row r="793" spans="3:20" ht="12" thickBot="1">
      <c r="C793" s="169" t="s">
        <v>291</v>
      </c>
      <c r="D793" s="170" t="s">
        <v>292</v>
      </c>
      <c r="E793" s="158"/>
      <c r="F793" s="170"/>
      <c r="G793" s="158"/>
      <c r="H793" s="171"/>
      <c r="I793" s="170"/>
      <c r="J793" s="171"/>
      <c r="K793" s="170"/>
      <c r="L793" s="171"/>
      <c r="M793" s="170"/>
      <c r="O793" s="172">
        <f t="shared" ref="O793:P795" si="109">H793+J793+L793</f>
        <v>0</v>
      </c>
      <c r="P793" s="172">
        <f t="shared" si="109"/>
        <v>0</v>
      </c>
      <c r="Q793" s="172">
        <f>IF(H793&gt;I793,1,0)+IF(J793&gt;K793,1,0)+IF(L793&gt;M793,1,0)</f>
        <v>0</v>
      </c>
      <c r="R793" s="173">
        <f>IF(H793&lt;I793,1,0)+IF(J793&lt;K793,1,0)+IF(L793&lt;M793,1,0)</f>
        <v>0</v>
      </c>
      <c r="S793" s="173">
        <f>IF(Q793&gt;R793,1,0)</f>
        <v>0</v>
      </c>
      <c r="T793" s="173">
        <f>IF(Q793&lt;R793,1,0)</f>
        <v>0</v>
      </c>
    </row>
    <row r="794" spans="3:20" ht="12" thickBot="1">
      <c r="C794" s="158"/>
      <c r="D794" s="170" t="s">
        <v>293</v>
      </c>
      <c r="E794" s="158"/>
      <c r="F794" s="170"/>
      <c r="G794" s="158"/>
      <c r="H794" s="171"/>
      <c r="I794" s="170"/>
      <c r="J794" s="171"/>
      <c r="K794" s="170"/>
      <c r="L794" s="171"/>
      <c r="M794" s="170"/>
      <c r="O794" s="174">
        <f t="shared" si="109"/>
        <v>0</v>
      </c>
      <c r="P794" s="174">
        <f t="shared" si="109"/>
        <v>0</v>
      </c>
      <c r="Q794" s="174">
        <f>IF(H794&gt;I794,1,0)+IF(J794&gt;K794,1,0)+IF(L794&gt;M794,1,0)</f>
        <v>0</v>
      </c>
      <c r="R794" s="175">
        <f>IF(H794&lt;I794,1,0)+IF(J794&lt;K794,1,0)+IF(L794&lt;M794,1,0)</f>
        <v>0</v>
      </c>
      <c r="S794" s="175">
        <f>IF(Q794&gt;R794,1,0)</f>
        <v>0</v>
      </c>
      <c r="T794" s="175">
        <f>IF(Q794&lt;R794,1,0)</f>
        <v>0</v>
      </c>
    </row>
    <row r="795" spans="3:20" ht="12" customHeight="1" thickBot="1">
      <c r="C795" s="266"/>
      <c r="D795" s="268" t="s">
        <v>294</v>
      </c>
      <c r="E795" s="158"/>
      <c r="F795" s="176"/>
      <c r="G795" s="158"/>
      <c r="H795" s="270"/>
      <c r="I795" s="273"/>
      <c r="J795" s="270"/>
      <c r="K795" s="273"/>
      <c r="L795" s="270"/>
      <c r="M795" s="273"/>
      <c r="O795" s="285">
        <f t="shared" si="109"/>
        <v>0</v>
      </c>
      <c r="P795" s="285">
        <f t="shared" si="109"/>
        <v>0</v>
      </c>
      <c r="Q795" s="285">
        <f>IF(H795&gt;I795,1,0)+IF(J795&gt;K795,1,0)+IF(L795&gt;M795,1,0)</f>
        <v>0</v>
      </c>
      <c r="R795" s="285">
        <f>IF(H795&lt;I795,1,0)+IF(J795&lt;K795,1,0)+IF(L795&lt;M795,1,0)</f>
        <v>0</v>
      </c>
      <c r="S795" s="285">
        <f>IF(Q795&gt;R795,1,0)</f>
        <v>0</v>
      </c>
      <c r="T795" s="285">
        <f>IF(Q795&lt;R795,1,0)</f>
        <v>0</v>
      </c>
    </row>
    <row r="796" spans="3:20" ht="12" thickBot="1">
      <c r="C796" s="266"/>
      <c r="D796" s="268"/>
      <c r="E796" s="177" t="s">
        <v>283</v>
      </c>
      <c r="F796" s="178"/>
      <c r="G796" s="177" t="s">
        <v>283</v>
      </c>
      <c r="H796" s="271"/>
      <c r="I796" s="274"/>
      <c r="J796" s="271"/>
      <c r="K796" s="274"/>
      <c r="L796" s="271"/>
      <c r="M796" s="274"/>
      <c r="O796" s="286"/>
      <c r="P796" s="286"/>
      <c r="Q796" s="286"/>
      <c r="R796" s="286"/>
      <c r="S796" s="286"/>
      <c r="T796" s="286"/>
    </row>
    <row r="797" spans="3:20" ht="12" thickBot="1">
      <c r="C797" s="267"/>
      <c r="D797" s="269"/>
      <c r="E797" s="158"/>
      <c r="F797" s="179"/>
      <c r="G797" s="158"/>
      <c r="H797" s="272"/>
      <c r="I797" s="275"/>
      <c r="J797" s="272"/>
      <c r="K797" s="275"/>
      <c r="L797" s="272"/>
      <c r="M797" s="275"/>
      <c r="O797" s="287"/>
      <c r="P797" s="287"/>
      <c r="Q797" s="287"/>
      <c r="R797" s="287"/>
      <c r="S797" s="287"/>
      <c r="T797" s="287"/>
    </row>
    <row r="798" spans="3:20">
      <c r="G798" s="180"/>
      <c r="H798" s="180"/>
      <c r="O798" s="175">
        <f t="shared" ref="O798:T798" si="110">O793+O794+O795</f>
        <v>0</v>
      </c>
      <c r="P798" s="175">
        <f t="shared" si="110"/>
        <v>0</v>
      </c>
      <c r="Q798" s="174">
        <f t="shared" si="110"/>
        <v>0</v>
      </c>
      <c r="R798" s="175">
        <f t="shared" si="110"/>
        <v>0</v>
      </c>
      <c r="S798" s="175">
        <f t="shared" si="110"/>
        <v>0</v>
      </c>
      <c r="T798" s="175">
        <f t="shared" si="110"/>
        <v>0</v>
      </c>
    </row>
  </sheetData>
  <mergeCells count="1766">
    <mergeCell ref="S249:S251"/>
    <mergeCell ref="R249:R251"/>
    <mergeCell ref="Q249:Q251"/>
    <mergeCell ref="P249:P251"/>
    <mergeCell ref="O249:O251"/>
    <mergeCell ref="T249:T251"/>
    <mergeCell ref="I292:I294"/>
    <mergeCell ref="J292:J294"/>
    <mergeCell ref="K292:K294"/>
    <mergeCell ref="L292:L294"/>
    <mergeCell ref="M292:M294"/>
    <mergeCell ref="C296:M297"/>
    <mergeCell ref="C299:D299"/>
    <mergeCell ref="E299:F299"/>
    <mergeCell ref="H299:M299"/>
    <mergeCell ref="C300:M300"/>
    <mergeCell ref="H301:M301"/>
    <mergeCell ref="H302:J302"/>
    <mergeCell ref="K302:M302"/>
    <mergeCell ref="H303:I303"/>
    <mergeCell ref="J303:K303"/>
    <mergeCell ref="L303:M303"/>
    <mergeCell ref="C306:C308"/>
    <mergeCell ref="D306:D308"/>
    <mergeCell ref="H306:H308"/>
    <mergeCell ref="I306:I308"/>
    <mergeCell ref="J306:J308"/>
    <mergeCell ref="K306:K308"/>
    <mergeCell ref="L306:L308"/>
    <mergeCell ref="M306:M308"/>
    <mergeCell ref="I236:I238"/>
    <mergeCell ref="J236:J238"/>
    <mergeCell ref="K236:K238"/>
    <mergeCell ref="L236:L238"/>
    <mergeCell ref="M236:M238"/>
    <mergeCell ref="C240:M241"/>
    <mergeCell ref="C243:D243"/>
    <mergeCell ref="E243:F243"/>
    <mergeCell ref="H243:M243"/>
    <mergeCell ref="C244:M244"/>
    <mergeCell ref="H245:M245"/>
    <mergeCell ref="H246:J246"/>
    <mergeCell ref="K246:M246"/>
    <mergeCell ref="H247:I247"/>
    <mergeCell ref="J247:K247"/>
    <mergeCell ref="L247:M247"/>
    <mergeCell ref="C250:C252"/>
    <mergeCell ref="D250:D252"/>
    <mergeCell ref="H250:H252"/>
    <mergeCell ref="I250:I252"/>
    <mergeCell ref="J250:J252"/>
    <mergeCell ref="K250:K252"/>
    <mergeCell ref="L250:L252"/>
    <mergeCell ref="M250:M252"/>
    <mergeCell ref="H173:M173"/>
    <mergeCell ref="C174:M174"/>
    <mergeCell ref="H175:M175"/>
    <mergeCell ref="H176:J176"/>
    <mergeCell ref="K176:M176"/>
    <mergeCell ref="H177:I177"/>
    <mergeCell ref="J177:K177"/>
    <mergeCell ref="L177:M177"/>
    <mergeCell ref="C180:C182"/>
    <mergeCell ref="D180:D182"/>
    <mergeCell ref="H180:H182"/>
    <mergeCell ref="I180:I182"/>
    <mergeCell ref="J180:J182"/>
    <mergeCell ref="K180:K182"/>
    <mergeCell ref="L180:L182"/>
    <mergeCell ref="M180:M182"/>
    <mergeCell ref="C226:M227"/>
    <mergeCell ref="T795:T797"/>
    <mergeCell ref="M795:M797"/>
    <mergeCell ref="O795:O797"/>
    <mergeCell ref="P795:P797"/>
    <mergeCell ref="Q795:Q797"/>
    <mergeCell ref="R795:R797"/>
    <mergeCell ref="S795:S797"/>
    <mergeCell ref="O792:P792"/>
    <mergeCell ref="Q792:R792"/>
    <mergeCell ref="S792:T792"/>
    <mergeCell ref="C795:C797"/>
    <mergeCell ref="D795:D797"/>
    <mergeCell ref="H795:H797"/>
    <mergeCell ref="I795:I797"/>
    <mergeCell ref="J795:J797"/>
    <mergeCell ref="K795:K797"/>
    <mergeCell ref="L795:L797"/>
    <mergeCell ref="C789:M789"/>
    <mergeCell ref="H790:M790"/>
    <mergeCell ref="H791:J791"/>
    <mergeCell ref="K791:M791"/>
    <mergeCell ref="H792:I792"/>
    <mergeCell ref="J792:K792"/>
    <mergeCell ref="L792:M792"/>
    <mergeCell ref="T781:T783"/>
    <mergeCell ref="C785:M786"/>
    <mergeCell ref="C787:D787"/>
    <mergeCell ref="E787:F787"/>
    <mergeCell ref="H787:M787"/>
    <mergeCell ref="C788:D788"/>
    <mergeCell ref="E788:F788"/>
    <mergeCell ref="H788:M788"/>
    <mergeCell ref="M781:M783"/>
    <mergeCell ref="O781:O783"/>
    <mergeCell ref="P781:P783"/>
    <mergeCell ref="Q781:Q783"/>
    <mergeCell ref="R781:R783"/>
    <mergeCell ref="S781:S783"/>
    <mergeCell ref="O778:P778"/>
    <mergeCell ref="Q778:R778"/>
    <mergeCell ref="S778:T778"/>
    <mergeCell ref="C781:C783"/>
    <mergeCell ref="D781:D783"/>
    <mergeCell ref="H781:H783"/>
    <mergeCell ref="I781:I783"/>
    <mergeCell ref="J781:J783"/>
    <mergeCell ref="K781:K783"/>
    <mergeCell ref="L781:L783"/>
    <mergeCell ref="C775:M775"/>
    <mergeCell ref="H776:M776"/>
    <mergeCell ref="H777:J777"/>
    <mergeCell ref="K777:M777"/>
    <mergeCell ref="H778:I778"/>
    <mergeCell ref="J778:K778"/>
    <mergeCell ref="L778:M778"/>
    <mergeCell ref="T767:T769"/>
    <mergeCell ref="C771:M772"/>
    <mergeCell ref="C773:D773"/>
    <mergeCell ref="E773:F773"/>
    <mergeCell ref="H773:M773"/>
    <mergeCell ref="C774:D774"/>
    <mergeCell ref="E774:F774"/>
    <mergeCell ref="H774:M774"/>
    <mergeCell ref="M767:M769"/>
    <mergeCell ref="O767:O769"/>
    <mergeCell ref="P767:P769"/>
    <mergeCell ref="Q767:Q769"/>
    <mergeCell ref="R767:R769"/>
    <mergeCell ref="S767:S769"/>
    <mergeCell ref="O764:P764"/>
    <mergeCell ref="Q764:R764"/>
    <mergeCell ref="S764:T764"/>
    <mergeCell ref="C767:C769"/>
    <mergeCell ref="D767:D769"/>
    <mergeCell ref="H767:H769"/>
    <mergeCell ref="I767:I769"/>
    <mergeCell ref="J767:J769"/>
    <mergeCell ref="K767:K769"/>
    <mergeCell ref="L767:L769"/>
    <mergeCell ref="C761:M761"/>
    <mergeCell ref="H762:M762"/>
    <mergeCell ref="H763:J763"/>
    <mergeCell ref="K763:M763"/>
    <mergeCell ref="H764:I764"/>
    <mergeCell ref="J764:K764"/>
    <mergeCell ref="L764:M764"/>
    <mergeCell ref="T753:T755"/>
    <mergeCell ref="C757:M758"/>
    <mergeCell ref="C759:D759"/>
    <mergeCell ref="E759:F759"/>
    <mergeCell ref="H759:M759"/>
    <mergeCell ref="C760:D760"/>
    <mergeCell ref="E760:F760"/>
    <mergeCell ref="H760:M760"/>
    <mergeCell ref="M753:M755"/>
    <mergeCell ref="O753:O755"/>
    <mergeCell ref="P753:P755"/>
    <mergeCell ref="Q753:Q755"/>
    <mergeCell ref="R753:R755"/>
    <mergeCell ref="S753:S755"/>
    <mergeCell ref="O750:P750"/>
    <mergeCell ref="Q750:R750"/>
    <mergeCell ref="S750:T750"/>
    <mergeCell ref="C753:C755"/>
    <mergeCell ref="D753:D755"/>
    <mergeCell ref="H753:H755"/>
    <mergeCell ref="I753:I755"/>
    <mergeCell ref="J753:J755"/>
    <mergeCell ref="K753:K755"/>
    <mergeCell ref="L753:L755"/>
    <mergeCell ref="C747:M747"/>
    <mergeCell ref="H748:M748"/>
    <mergeCell ref="H749:J749"/>
    <mergeCell ref="K749:M749"/>
    <mergeCell ref="H750:I750"/>
    <mergeCell ref="J750:K750"/>
    <mergeCell ref="L750:M750"/>
    <mergeCell ref="T739:T741"/>
    <mergeCell ref="C743:M744"/>
    <mergeCell ref="C745:D745"/>
    <mergeCell ref="E745:F745"/>
    <mergeCell ref="H745:M745"/>
    <mergeCell ref="C746:D746"/>
    <mergeCell ref="E746:F746"/>
    <mergeCell ref="H746:M746"/>
    <mergeCell ref="M739:M741"/>
    <mergeCell ref="O739:O741"/>
    <mergeCell ref="P739:P741"/>
    <mergeCell ref="Q739:Q741"/>
    <mergeCell ref="R739:R741"/>
    <mergeCell ref="S739:S741"/>
    <mergeCell ref="O736:P736"/>
    <mergeCell ref="Q736:R736"/>
    <mergeCell ref="S736:T736"/>
    <mergeCell ref="C739:C741"/>
    <mergeCell ref="D739:D741"/>
    <mergeCell ref="H739:H741"/>
    <mergeCell ref="I739:I741"/>
    <mergeCell ref="J739:J741"/>
    <mergeCell ref="K739:K741"/>
    <mergeCell ref="L739:L741"/>
    <mergeCell ref="C733:M733"/>
    <mergeCell ref="H734:M734"/>
    <mergeCell ref="H735:J735"/>
    <mergeCell ref="K735:M735"/>
    <mergeCell ref="H736:I736"/>
    <mergeCell ref="J736:K736"/>
    <mergeCell ref="L736:M736"/>
    <mergeCell ref="T725:T727"/>
    <mergeCell ref="C729:M730"/>
    <mergeCell ref="C731:D731"/>
    <mergeCell ref="E731:F731"/>
    <mergeCell ref="H731:M731"/>
    <mergeCell ref="C732:D732"/>
    <mergeCell ref="E732:F732"/>
    <mergeCell ref="H732:M732"/>
    <mergeCell ref="M725:M727"/>
    <mergeCell ref="O725:O727"/>
    <mergeCell ref="P725:P727"/>
    <mergeCell ref="Q725:Q727"/>
    <mergeCell ref="R725:R727"/>
    <mergeCell ref="S725:S727"/>
    <mergeCell ref="O722:P722"/>
    <mergeCell ref="Q722:R722"/>
    <mergeCell ref="S722:T722"/>
    <mergeCell ref="C725:C727"/>
    <mergeCell ref="D725:D727"/>
    <mergeCell ref="H725:H727"/>
    <mergeCell ref="I725:I727"/>
    <mergeCell ref="J725:J727"/>
    <mergeCell ref="K725:K727"/>
    <mergeCell ref="L725:L727"/>
    <mergeCell ref="C719:M719"/>
    <mergeCell ref="H720:M720"/>
    <mergeCell ref="H721:J721"/>
    <mergeCell ref="K721:M721"/>
    <mergeCell ref="H722:I722"/>
    <mergeCell ref="J722:K722"/>
    <mergeCell ref="L722:M722"/>
    <mergeCell ref="T711:T713"/>
    <mergeCell ref="C715:M716"/>
    <mergeCell ref="C717:D717"/>
    <mergeCell ref="E717:F717"/>
    <mergeCell ref="H717:M717"/>
    <mergeCell ref="C718:D718"/>
    <mergeCell ref="E718:F718"/>
    <mergeCell ref="H718:M718"/>
    <mergeCell ref="M711:M713"/>
    <mergeCell ref="O711:O713"/>
    <mergeCell ref="P711:P713"/>
    <mergeCell ref="Q711:Q713"/>
    <mergeCell ref="R711:R713"/>
    <mergeCell ref="S711:S713"/>
    <mergeCell ref="O708:P708"/>
    <mergeCell ref="Q708:R708"/>
    <mergeCell ref="S708:T708"/>
    <mergeCell ref="C711:C713"/>
    <mergeCell ref="D711:D713"/>
    <mergeCell ref="H711:H713"/>
    <mergeCell ref="I711:I713"/>
    <mergeCell ref="J711:J713"/>
    <mergeCell ref="K711:K713"/>
    <mergeCell ref="L711:L713"/>
    <mergeCell ref="C705:M705"/>
    <mergeCell ref="H706:M706"/>
    <mergeCell ref="H707:J707"/>
    <mergeCell ref="K707:M707"/>
    <mergeCell ref="H708:I708"/>
    <mergeCell ref="J708:K708"/>
    <mergeCell ref="L708:M708"/>
    <mergeCell ref="T697:T699"/>
    <mergeCell ref="C701:M702"/>
    <mergeCell ref="C703:D703"/>
    <mergeCell ref="E703:F703"/>
    <mergeCell ref="H703:M703"/>
    <mergeCell ref="C704:D704"/>
    <mergeCell ref="E704:F704"/>
    <mergeCell ref="H704:M704"/>
    <mergeCell ref="M697:M699"/>
    <mergeCell ref="O697:O699"/>
    <mergeCell ref="P697:P699"/>
    <mergeCell ref="Q697:Q699"/>
    <mergeCell ref="R697:R699"/>
    <mergeCell ref="S697:S699"/>
    <mergeCell ref="O694:P694"/>
    <mergeCell ref="Q694:R694"/>
    <mergeCell ref="S694:T694"/>
    <mergeCell ref="C697:C699"/>
    <mergeCell ref="D697:D699"/>
    <mergeCell ref="H697:H699"/>
    <mergeCell ref="I697:I699"/>
    <mergeCell ref="J697:J699"/>
    <mergeCell ref="K697:K699"/>
    <mergeCell ref="L697:L699"/>
    <mergeCell ref="C691:M691"/>
    <mergeCell ref="H692:M692"/>
    <mergeCell ref="H693:J693"/>
    <mergeCell ref="K693:M693"/>
    <mergeCell ref="H694:I694"/>
    <mergeCell ref="J694:K694"/>
    <mergeCell ref="L694:M694"/>
    <mergeCell ref="T683:T685"/>
    <mergeCell ref="C687:M688"/>
    <mergeCell ref="C689:D689"/>
    <mergeCell ref="E689:F689"/>
    <mergeCell ref="H689:M689"/>
    <mergeCell ref="C690:D690"/>
    <mergeCell ref="E690:F690"/>
    <mergeCell ref="H690:M690"/>
    <mergeCell ref="M683:M685"/>
    <mergeCell ref="O683:O685"/>
    <mergeCell ref="P683:P685"/>
    <mergeCell ref="Q683:Q685"/>
    <mergeCell ref="R683:R685"/>
    <mergeCell ref="S683:S685"/>
    <mergeCell ref="O680:P680"/>
    <mergeCell ref="Q680:R680"/>
    <mergeCell ref="S680:T680"/>
    <mergeCell ref="C683:C685"/>
    <mergeCell ref="D683:D685"/>
    <mergeCell ref="H683:H685"/>
    <mergeCell ref="I683:I685"/>
    <mergeCell ref="J683:J685"/>
    <mergeCell ref="K683:K685"/>
    <mergeCell ref="L683:L685"/>
    <mergeCell ref="C677:M677"/>
    <mergeCell ref="H678:M678"/>
    <mergeCell ref="H679:J679"/>
    <mergeCell ref="K679:M679"/>
    <mergeCell ref="H680:I680"/>
    <mergeCell ref="J680:K680"/>
    <mergeCell ref="L680:M680"/>
    <mergeCell ref="T669:T671"/>
    <mergeCell ref="C673:M674"/>
    <mergeCell ref="C675:D675"/>
    <mergeCell ref="E675:F675"/>
    <mergeCell ref="H675:M675"/>
    <mergeCell ref="C676:D676"/>
    <mergeCell ref="E676:F676"/>
    <mergeCell ref="H676:M676"/>
    <mergeCell ref="M669:M671"/>
    <mergeCell ref="O669:O671"/>
    <mergeCell ref="P669:P671"/>
    <mergeCell ref="Q669:Q671"/>
    <mergeCell ref="R669:R671"/>
    <mergeCell ref="S669:S671"/>
    <mergeCell ref="O666:P666"/>
    <mergeCell ref="Q666:R666"/>
    <mergeCell ref="S666:T666"/>
    <mergeCell ref="C669:C671"/>
    <mergeCell ref="D669:D671"/>
    <mergeCell ref="H669:H671"/>
    <mergeCell ref="I669:I671"/>
    <mergeCell ref="J669:J671"/>
    <mergeCell ref="K669:K671"/>
    <mergeCell ref="L669:L671"/>
    <mergeCell ref="C663:M663"/>
    <mergeCell ref="H664:M664"/>
    <mergeCell ref="H665:J665"/>
    <mergeCell ref="K665:M665"/>
    <mergeCell ref="H666:I666"/>
    <mergeCell ref="J666:K666"/>
    <mergeCell ref="L666:M666"/>
    <mergeCell ref="T655:T657"/>
    <mergeCell ref="C659:M660"/>
    <mergeCell ref="C661:D661"/>
    <mergeCell ref="E661:F661"/>
    <mergeCell ref="H661:M661"/>
    <mergeCell ref="C662:D662"/>
    <mergeCell ref="E662:F662"/>
    <mergeCell ref="H662:M662"/>
    <mergeCell ref="M655:M657"/>
    <mergeCell ref="O655:O657"/>
    <mergeCell ref="P655:P657"/>
    <mergeCell ref="Q655:Q657"/>
    <mergeCell ref="R655:R657"/>
    <mergeCell ref="S655:S657"/>
    <mergeCell ref="O652:P652"/>
    <mergeCell ref="Q652:R652"/>
    <mergeCell ref="S652:T652"/>
    <mergeCell ref="C655:C657"/>
    <mergeCell ref="D655:D657"/>
    <mergeCell ref="H655:H657"/>
    <mergeCell ref="I655:I657"/>
    <mergeCell ref="J655:J657"/>
    <mergeCell ref="K655:K657"/>
    <mergeCell ref="L655:L657"/>
    <mergeCell ref="C649:M649"/>
    <mergeCell ref="H650:M650"/>
    <mergeCell ref="H651:J651"/>
    <mergeCell ref="K651:M651"/>
    <mergeCell ref="H652:I652"/>
    <mergeCell ref="J652:K652"/>
    <mergeCell ref="L652:M652"/>
    <mergeCell ref="T641:T643"/>
    <mergeCell ref="C645:M646"/>
    <mergeCell ref="C647:D647"/>
    <mergeCell ref="E647:F647"/>
    <mergeCell ref="H647:M647"/>
    <mergeCell ref="C648:D648"/>
    <mergeCell ref="E648:F648"/>
    <mergeCell ref="H648:M648"/>
    <mergeCell ref="M641:M643"/>
    <mergeCell ref="O641:O643"/>
    <mergeCell ref="P641:P643"/>
    <mergeCell ref="Q641:Q643"/>
    <mergeCell ref="R641:R643"/>
    <mergeCell ref="S641:S643"/>
    <mergeCell ref="O638:P638"/>
    <mergeCell ref="Q638:R638"/>
    <mergeCell ref="S638:T638"/>
    <mergeCell ref="C641:C643"/>
    <mergeCell ref="D641:D643"/>
    <mergeCell ref="H641:H643"/>
    <mergeCell ref="I641:I643"/>
    <mergeCell ref="J641:J643"/>
    <mergeCell ref="K641:K643"/>
    <mergeCell ref="L641:L643"/>
    <mergeCell ref="C635:M635"/>
    <mergeCell ref="H636:M636"/>
    <mergeCell ref="H637:J637"/>
    <mergeCell ref="K637:M637"/>
    <mergeCell ref="H638:I638"/>
    <mergeCell ref="J638:K638"/>
    <mergeCell ref="L638:M638"/>
    <mergeCell ref="T627:T629"/>
    <mergeCell ref="C631:M632"/>
    <mergeCell ref="C633:D633"/>
    <mergeCell ref="E633:F633"/>
    <mergeCell ref="H633:M633"/>
    <mergeCell ref="C634:D634"/>
    <mergeCell ref="E634:F634"/>
    <mergeCell ref="H634:M634"/>
    <mergeCell ref="M627:M629"/>
    <mergeCell ref="O627:O629"/>
    <mergeCell ref="P627:P629"/>
    <mergeCell ref="Q627:Q629"/>
    <mergeCell ref="R627:R629"/>
    <mergeCell ref="S627:S629"/>
    <mergeCell ref="O624:P624"/>
    <mergeCell ref="Q624:R624"/>
    <mergeCell ref="S624:T624"/>
    <mergeCell ref="C627:C629"/>
    <mergeCell ref="D627:D629"/>
    <mergeCell ref="H627:H629"/>
    <mergeCell ref="I627:I629"/>
    <mergeCell ref="J627:J629"/>
    <mergeCell ref="K627:K629"/>
    <mergeCell ref="L627:L629"/>
    <mergeCell ref="C621:M621"/>
    <mergeCell ref="H622:M622"/>
    <mergeCell ref="H623:J623"/>
    <mergeCell ref="K623:M623"/>
    <mergeCell ref="H624:I624"/>
    <mergeCell ref="J624:K624"/>
    <mergeCell ref="L624:M624"/>
    <mergeCell ref="T613:T615"/>
    <mergeCell ref="C617:M618"/>
    <mergeCell ref="C619:D619"/>
    <mergeCell ref="E619:F619"/>
    <mergeCell ref="H619:M619"/>
    <mergeCell ref="C620:D620"/>
    <mergeCell ref="E620:F620"/>
    <mergeCell ref="H620:M620"/>
    <mergeCell ref="M613:M615"/>
    <mergeCell ref="O613:O615"/>
    <mergeCell ref="P613:P615"/>
    <mergeCell ref="Q613:Q615"/>
    <mergeCell ref="R613:R615"/>
    <mergeCell ref="S613:S615"/>
    <mergeCell ref="O610:P610"/>
    <mergeCell ref="Q610:R610"/>
    <mergeCell ref="S610:T610"/>
    <mergeCell ref="C613:C615"/>
    <mergeCell ref="D613:D615"/>
    <mergeCell ref="H613:H615"/>
    <mergeCell ref="I613:I615"/>
    <mergeCell ref="J613:J615"/>
    <mergeCell ref="K613:K615"/>
    <mergeCell ref="L613:L615"/>
    <mergeCell ref="C607:M607"/>
    <mergeCell ref="H608:M608"/>
    <mergeCell ref="H609:J609"/>
    <mergeCell ref="K609:M609"/>
    <mergeCell ref="H610:I610"/>
    <mergeCell ref="J610:K610"/>
    <mergeCell ref="L610:M610"/>
    <mergeCell ref="T599:T601"/>
    <mergeCell ref="C603:M604"/>
    <mergeCell ref="C605:D605"/>
    <mergeCell ref="E605:F605"/>
    <mergeCell ref="H605:M605"/>
    <mergeCell ref="C606:D606"/>
    <mergeCell ref="E606:F606"/>
    <mergeCell ref="H606:M606"/>
    <mergeCell ref="M599:M601"/>
    <mergeCell ref="O599:O601"/>
    <mergeCell ref="P599:P601"/>
    <mergeCell ref="Q599:Q601"/>
    <mergeCell ref="R599:R601"/>
    <mergeCell ref="S599:S601"/>
    <mergeCell ref="O596:P596"/>
    <mergeCell ref="Q596:R596"/>
    <mergeCell ref="S596:T596"/>
    <mergeCell ref="C599:C601"/>
    <mergeCell ref="D599:D601"/>
    <mergeCell ref="H599:H601"/>
    <mergeCell ref="I599:I601"/>
    <mergeCell ref="J599:J601"/>
    <mergeCell ref="K599:K601"/>
    <mergeCell ref="L599:L601"/>
    <mergeCell ref="C593:M593"/>
    <mergeCell ref="H594:M594"/>
    <mergeCell ref="H595:J595"/>
    <mergeCell ref="K595:M595"/>
    <mergeCell ref="H596:I596"/>
    <mergeCell ref="J596:K596"/>
    <mergeCell ref="L596:M596"/>
    <mergeCell ref="T585:T587"/>
    <mergeCell ref="C589:M590"/>
    <mergeCell ref="C591:D591"/>
    <mergeCell ref="E591:F591"/>
    <mergeCell ref="H591:M591"/>
    <mergeCell ref="C592:D592"/>
    <mergeCell ref="E592:F592"/>
    <mergeCell ref="H592:M592"/>
    <mergeCell ref="M585:M587"/>
    <mergeCell ref="O585:O587"/>
    <mergeCell ref="P585:P587"/>
    <mergeCell ref="Q585:Q587"/>
    <mergeCell ref="R585:R587"/>
    <mergeCell ref="S585:S587"/>
    <mergeCell ref="O582:P582"/>
    <mergeCell ref="Q582:R582"/>
    <mergeCell ref="S582:T582"/>
    <mergeCell ref="C585:C587"/>
    <mergeCell ref="D585:D587"/>
    <mergeCell ref="H585:H587"/>
    <mergeCell ref="I585:I587"/>
    <mergeCell ref="J585:J587"/>
    <mergeCell ref="K585:K587"/>
    <mergeCell ref="L585:L587"/>
    <mergeCell ref="C579:M579"/>
    <mergeCell ref="H580:M580"/>
    <mergeCell ref="H581:J581"/>
    <mergeCell ref="K581:M581"/>
    <mergeCell ref="H582:I582"/>
    <mergeCell ref="J582:K582"/>
    <mergeCell ref="L582:M582"/>
    <mergeCell ref="T571:T573"/>
    <mergeCell ref="C575:M576"/>
    <mergeCell ref="C577:D577"/>
    <mergeCell ref="E577:F577"/>
    <mergeCell ref="H577:M577"/>
    <mergeCell ref="C578:D578"/>
    <mergeCell ref="E578:F578"/>
    <mergeCell ref="H578:M578"/>
    <mergeCell ref="M571:M573"/>
    <mergeCell ref="O571:O573"/>
    <mergeCell ref="P571:P573"/>
    <mergeCell ref="Q571:Q573"/>
    <mergeCell ref="R571:R573"/>
    <mergeCell ref="S571:S573"/>
    <mergeCell ref="O568:P568"/>
    <mergeCell ref="Q568:R568"/>
    <mergeCell ref="S568:T568"/>
    <mergeCell ref="C571:C573"/>
    <mergeCell ref="D571:D573"/>
    <mergeCell ref="H571:H573"/>
    <mergeCell ref="I571:I573"/>
    <mergeCell ref="J571:J573"/>
    <mergeCell ref="K571:K573"/>
    <mergeCell ref="L571:L573"/>
    <mergeCell ref="C565:M565"/>
    <mergeCell ref="H566:M566"/>
    <mergeCell ref="H567:J567"/>
    <mergeCell ref="K567:M567"/>
    <mergeCell ref="H568:I568"/>
    <mergeCell ref="J568:K568"/>
    <mergeCell ref="L568:M568"/>
    <mergeCell ref="T557:T559"/>
    <mergeCell ref="C561:M562"/>
    <mergeCell ref="C563:D563"/>
    <mergeCell ref="E563:F563"/>
    <mergeCell ref="H563:M563"/>
    <mergeCell ref="C564:D564"/>
    <mergeCell ref="E564:F564"/>
    <mergeCell ref="H564:M564"/>
    <mergeCell ref="M557:M559"/>
    <mergeCell ref="O557:O559"/>
    <mergeCell ref="P557:P559"/>
    <mergeCell ref="Q557:Q559"/>
    <mergeCell ref="R557:R559"/>
    <mergeCell ref="S557:S559"/>
    <mergeCell ref="O554:P554"/>
    <mergeCell ref="Q554:R554"/>
    <mergeCell ref="S554:T554"/>
    <mergeCell ref="C557:C559"/>
    <mergeCell ref="D557:D559"/>
    <mergeCell ref="H557:H559"/>
    <mergeCell ref="I557:I559"/>
    <mergeCell ref="J557:J559"/>
    <mergeCell ref="K557:K559"/>
    <mergeCell ref="L557:L559"/>
    <mergeCell ref="C551:M551"/>
    <mergeCell ref="H552:M552"/>
    <mergeCell ref="H553:J553"/>
    <mergeCell ref="K553:M553"/>
    <mergeCell ref="H554:I554"/>
    <mergeCell ref="J554:K554"/>
    <mergeCell ref="L554:M554"/>
    <mergeCell ref="T543:T545"/>
    <mergeCell ref="C547:M548"/>
    <mergeCell ref="C549:D549"/>
    <mergeCell ref="E549:F549"/>
    <mergeCell ref="H549:M549"/>
    <mergeCell ref="C550:D550"/>
    <mergeCell ref="E550:F550"/>
    <mergeCell ref="H550:M550"/>
    <mergeCell ref="M543:M545"/>
    <mergeCell ref="O543:O545"/>
    <mergeCell ref="P543:P545"/>
    <mergeCell ref="Q543:Q545"/>
    <mergeCell ref="R543:R545"/>
    <mergeCell ref="S543:S545"/>
    <mergeCell ref="O540:P540"/>
    <mergeCell ref="Q540:R540"/>
    <mergeCell ref="S540:T540"/>
    <mergeCell ref="C543:C545"/>
    <mergeCell ref="D543:D545"/>
    <mergeCell ref="H543:H545"/>
    <mergeCell ref="I543:I545"/>
    <mergeCell ref="J543:J545"/>
    <mergeCell ref="K543:K545"/>
    <mergeCell ref="L543:L545"/>
    <mergeCell ref="C537:M537"/>
    <mergeCell ref="H538:M538"/>
    <mergeCell ref="H539:J539"/>
    <mergeCell ref="K539:M539"/>
    <mergeCell ref="H540:I540"/>
    <mergeCell ref="J540:K540"/>
    <mergeCell ref="L540:M540"/>
    <mergeCell ref="T529:T531"/>
    <mergeCell ref="C533:M534"/>
    <mergeCell ref="C535:D535"/>
    <mergeCell ref="E535:F535"/>
    <mergeCell ref="H535:M535"/>
    <mergeCell ref="C536:D536"/>
    <mergeCell ref="E536:F536"/>
    <mergeCell ref="H536:M536"/>
    <mergeCell ref="M529:M531"/>
    <mergeCell ref="O529:O531"/>
    <mergeCell ref="P529:P531"/>
    <mergeCell ref="Q529:Q531"/>
    <mergeCell ref="R529:R531"/>
    <mergeCell ref="S529:S531"/>
    <mergeCell ref="O526:P526"/>
    <mergeCell ref="Q526:R526"/>
    <mergeCell ref="S526:T526"/>
    <mergeCell ref="C529:C531"/>
    <mergeCell ref="D529:D531"/>
    <mergeCell ref="H529:H531"/>
    <mergeCell ref="I529:I531"/>
    <mergeCell ref="J529:J531"/>
    <mergeCell ref="K529:K531"/>
    <mergeCell ref="L529:L531"/>
    <mergeCell ref="C523:M523"/>
    <mergeCell ref="H524:M524"/>
    <mergeCell ref="H525:J525"/>
    <mergeCell ref="K525:M525"/>
    <mergeCell ref="H526:I526"/>
    <mergeCell ref="J526:K526"/>
    <mergeCell ref="L526:M526"/>
    <mergeCell ref="T515:T517"/>
    <mergeCell ref="C519:M520"/>
    <mergeCell ref="C521:D521"/>
    <mergeCell ref="E521:F521"/>
    <mergeCell ref="H521:M521"/>
    <mergeCell ref="C522:D522"/>
    <mergeCell ref="E522:F522"/>
    <mergeCell ref="H522:M522"/>
    <mergeCell ref="M515:M517"/>
    <mergeCell ref="O515:O517"/>
    <mergeCell ref="P515:P517"/>
    <mergeCell ref="Q515:Q517"/>
    <mergeCell ref="R515:R517"/>
    <mergeCell ref="S515:S517"/>
    <mergeCell ref="O512:P512"/>
    <mergeCell ref="Q512:R512"/>
    <mergeCell ref="S512:T512"/>
    <mergeCell ref="C515:C517"/>
    <mergeCell ref="D515:D517"/>
    <mergeCell ref="H515:H517"/>
    <mergeCell ref="I515:I517"/>
    <mergeCell ref="J515:J517"/>
    <mergeCell ref="K515:K517"/>
    <mergeCell ref="L515:L517"/>
    <mergeCell ref="C509:M509"/>
    <mergeCell ref="H510:M510"/>
    <mergeCell ref="H511:J511"/>
    <mergeCell ref="K511:M511"/>
    <mergeCell ref="H512:I512"/>
    <mergeCell ref="J512:K512"/>
    <mergeCell ref="L512:M512"/>
    <mergeCell ref="T501:T503"/>
    <mergeCell ref="C505:M506"/>
    <mergeCell ref="C507:D507"/>
    <mergeCell ref="E507:F507"/>
    <mergeCell ref="H507:M507"/>
    <mergeCell ref="C508:D508"/>
    <mergeCell ref="E508:F508"/>
    <mergeCell ref="H508:M508"/>
    <mergeCell ref="M501:M503"/>
    <mergeCell ref="O501:O503"/>
    <mergeCell ref="P501:P503"/>
    <mergeCell ref="Q501:Q503"/>
    <mergeCell ref="R501:R503"/>
    <mergeCell ref="S501:S503"/>
    <mergeCell ref="O498:P498"/>
    <mergeCell ref="Q498:R498"/>
    <mergeCell ref="S498:T498"/>
    <mergeCell ref="C501:C503"/>
    <mergeCell ref="D501:D503"/>
    <mergeCell ref="H501:H503"/>
    <mergeCell ref="I501:I503"/>
    <mergeCell ref="J501:J503"/>
    <mergeCell ref="K501:K503"/>
    <mergeCell ref="L501:L503"/>
    <mergeCell ref="C495:M495"/>
    <mergeCell ref="H496:M496"/>
    <mergeCell ref="H497:J497"/>
    <mergeCell ref="K497:M497"/>
    <mergeCell ref="H498:I498"/>
    <mergeCell ref="J498:K498"/>
    <mergeCell ref="L498:M498"/>
    <mergeCell ref="T487:T489"/>
    <mergeCell ref="C491:M492"/>
    <mergeCell ref="C493:D493"/>
    <mergeCell ref="E493:F493"/>
    <mergeCell ref="H493:M493"/>
    <mergeCell ref="C494:D494"/>
    <mergeCell ref="E494:F494"/>
    <mergeCell ref="H494:M494"/>
    <mergeCell ref="M487:M489"/>
    <mergeCell ref="O487:O489"/>
    <mergeCell ref="P487:P489"/>
    <mergeCell ref="Q487:Q489"/>
    <mergeCell ref="R487:R489"/>
    <mergeCell ref="S487:S489"/>
    <mergeCell ref="O484:P484"/>
    <mergeCell ref="Q484:R484"/>
    <mergeCell ref="S484:T484"/>
    <mergeCell ref="C487:C489"/>
    <mergeCell ref="D487:D489"/>
    <mergeCell ref="H487:H489"/>
    <mergeCell ref="I487:I489"/>
    <mergeCell ref="J487:J489"/>
    <mergeCell ref="K487:K489"/>
    <mergeCell ref="L487:L489"/>
    <mergeCell ref="C481:M481"/>
    <mergeCell ref="H482:M482"/>
    <mergeCell ref="H483:J483"/>
    <mergeCell ref="K483:M483"/>
    <mergeCell ref="H484:I484"/>
    <mergeCell ref="J484:K484"/>
    <mergeCell ref="L484:M484"/>
    <mergeCell ref="T473:T475"/>
    <mergeCell ref="C477:M478"/>
    <mergeCell ref="C479:D479"/>
    <mergeCell ref="E479:F479"/>
    <mergeCell ref="H479:M479"/>
    <mergeCell ref="C480:D480"/>
    <mergeCell ref="E480:F480"/>
    <mergeCell ref="H480:M480"/>
    <mergeCell ref="M473:M475"/>
    <mergeCell ref="O473:O475"/>
    <mergeCell ref="P473:P475"/>
    <mergeCell ref="Q473:Q475"/>
    <mergeCell ref="R473:R475"/>
    <mergeCell ref="S473:S475"/>
    <mergeCell ref="O470:P470"/>
    <mergeCell ref="Q470:R470"/>
    <mergeCell ref="S470:T470"/>
    <mergeCell ref="C473:C475"/>
    <mergeCell ref="D473:D475"/>
    <mergeCell ref="H473:H475"/>
    <mergeCell ref="I473:I475"/>
    <mergeCell ref="J473:J475"/>
    <mergeCell ref="K473:K475"/>
    <mergeCell ref="L473:L475"/>
    <mergeCell ref="C467:M467"/>
    <mergeCell ref="H468:M468"/>
    <mergeCell ref="H469:J469"/>
    <mergeCell ref="K469:M469"/>
    <mergeCell ref="H470:I470"/>
    <mergeCell ref="J470:K470"/>
    <mergeCell ref="L470:M470"/>
    <mergeCell ref="T459:T461"/>
    <mergeCell ref="C463:M464"/>
    <mergeCell ref="C465:D465"/>
    <mergeCell ref="E465:F465"/>
    <mergeCell ref="H465:M465"/>
    <mergeCell ref="C466:D466"/>
    <mergeCell ref="E466:F466"/>
    <mergeCell ref="H466:M466"/>
    <mergeCell ref="M459:M461"/>
    <mergeCell ref="O459:O461"/>
    <mergeCell ref="P459:P461"/>
    <mergeCell ref="Q459:Q461"/>
    <mergeCell ref="R459:R461"/>
    <mergeCell ref="S459:S461"/>
    <mergeCell ref="O456:P456"/>
    <mergeCell ref="Q456:R456"/>
    <mergeCell ref="S456:T456"/>
    <mergeCell ref="C459:C461"/>
    <mergeCell ref="D459:D461"/>
    <mergeCell ref="H459:H461"/>
    <mergeCell ref="I459:I461"/>
    <mergeCell ref="J459:J461"/>
    <mergeCell ref="K459:K461"/>
    <mergeCell ref="L459:L461"/>
    <mergeCell ref="C453:M453"/>
    <mergeCell ref="H454:M454"/>
    <mergeCell ref="H455:J455"/>
    <mergeCell ref="K455:M455"/>
    <mergeCell ref="H456:I456"/>
    <mergeCell ref="J456:K456"/>
    <mergeCell ref="L456:M456"/>
    <mergeCell ref="T445:T447"/>
    <mergeCell ref="C449:M450"/>
    <mergeCell ref="C451:D451"/>
    <mergeCell ref="E451:F451"/>
    <mergeCell ref="H451:M451"/>
    <mergeCell ref="C452:D452"/>
    <mergeCell ref="E452:F452"/>
    <mergeCell ref="H452:M452"/>
    <mergeCell ref="M445:M447"/>
    <mergeCell ref="O445:O447"/>
    <mergeCell ref="P445:P447"/>
    <mergeCell ref="Q445:Q447"/>
    <mergeCell ref="R445:R447"/>
    <mergeCell ref="S445:S447"/>
    <mergeCell ref="O442:P442"/>
    <mergeCell ref="Q442:R442"/>
    <mergeCell ref="S442:T442"/>
    <mergeCell ref="C445:C447"/>
    <mergeCell ref="D445:D447"/>
    <mergeCell ref="H445:H447"/>
    <mergeCell ref="I445:I447"/>
    <mergeCell ref="J445:J447"/>
    <mergeCell ref="K445:K447"/>
    <mergeCell ref="L445:L447"/>
    <mergeCell ref="C439:M439"/>
    <mergeCell ref="H440:M440"/>
    <mergeCell ref="H441:J441"/>
    <mergeCell ref="K441:M441"/>
    <mergeCell ref="H442:I442"/>
    <mergeCell ref="J442:K442"/>
    <mergeCell ref="L442:M442"/>
    <mergeCell ref="T431:T433"/>
    <mergeCell ref="C435:M436"/>
    <mergeCell ref="C437:D437"/>
    <mergeCell ref="E437:F437"/>
    <mergeCell ref="H437:M437"/>
    <mergeCell ref="C438:D438"/>
    <mergeCell ref="E438:F438"/>
    <mergeCell ref="H438:M438"/>
    <mergeCell ref="M431:M433"/>
    <mergeCell ref="O431:O433"/>
    <mergeCell ref="P431:P433"/>
    <mergeCell ref="Q431:Q433"/>
    <mergeCell ref="R431:R433"/>
    <mergeCell ref="S431:S433"/>
    <mergeCell ref="O428:P428"/>
    <mergeCell ref="Q428:R428"/>
    <mergeCell ref="S428:T428"/>
    <mergeCell ref="C431:C433"/>
    <mergeCell ref="D431:D433"/>
    <mergeCell ref="H431:H433"/>
    <mergeCell ref="I431:I433"/>
    <mergeCell ref="J431:J433"/>
    <mergeCell ref="K431:K433"/>
    <mergeCell ref="L431:L433"/>
    <mergeCell ref="C425:M425"/>
    <mergeCell ref="H426:M426"/>
    <mergeCell ref="H427:J427"/>
    <mergeCell ref="K427:M427"/>
    <mergeCell ref="H428:I428"/>
    <mergeCell ref="J428:K428"/>
    <mergeCell ref="L428:M428"/>
    <mergeCell ref="T417:T419"/>
    <mergeCell ref="C421:M422"/>
    <mergeCell ref="C423:D423"/>
    <mergeCell ref="E423:F423"/>
    <mergeCell ref="H423:M423"/>
    <mergeCell ref="C424:D424"/>
    <mergeCell ref="E424:F424"/>
    <mergeCell ref="H424:M424"/>
    <mergeCell ref="M417:M419"/>
    <mergeCell ref="O417:O419"/>
    <mergeCell ref="P417:P419"/>
    <mergeCell ref="Q417:Q419"/>
    <mergeCell ref="R417:R419"/>
    <mergeCell ref="S417:S419"/>
    <mergeCell ref="O414:P414"/>
    <mergeCell ref="Q414:R414"/>
    <mergeCell ref="S414:T414"/>
    <mergeCell ref="C417:C419"/>
    <mergeCell ref="D417:D419"/>
    <mergeCell ref="H417:H419"/>
    <mergeCell ref="I417:I419"/>
    <mergeCell ref="J417:J419"/>
    <mergeCell ref="K417:K419"/>
    <mergeCell ref="L417:L419"/>
    <mergeCell ref="C411:M411"/>
    <mergeCell ref="H412:M412"/>
    <mergeCell ref="H413:J413"/>
    <mergeCell ref="K413:M413"/>
    <mergeCell ref="H414:I414"/>
    <mergeCell ref="J414:K414"/>
    <mergeCell ref="L414:M414"/>
    <mergeCell ref="T403:T405"/>
    <mergeCell ref="C407:M408"/>
    <mergeCell ref="C409:D409"/>
    <mergeCell ref="E409:F409"/>
    <mergeCell ref="H409:M409"/>
    <mergeCell ref="C410:D410"/>
    <mergeCell ref="E410:F410"/>
    <mergeCell ref="H410:M410"/>
    <mergeCell ref="M403:M405"/>
    <mergeCell ref="O403:O405"/>
    <mergeCell ref="P403:P405"/>
    <mergeCell ref="Q403:Q405"/>
    <mergeCell ref="R403:R405"/>
    <mergeCell ref="S403:S405"/>
    <mergeCell ref="O400:P400"/>
    <mergeCell ref="Q400:R400"/>
    <mergeCell ref="S400:T400"/>
    <mergeCell ref="C403:C405"/>
    <mergeCell ref="D403:D405"/>
    <mergeCell ref="H403:H405"/>
    <mergeCell ref="I403:I405"/>
    <mergeCell ref="J403:J405"/>
    <mergeCell ref="K403:K405"/>
    <mergeCell ref="L403:L405"/>
    <mergeCell ref="C397:M397"/>
    <mergeCell ref="H398:M398"/>
    <mergeCell ref="H399:J399"/>
    <mergeCell ref="K399:M399"/>
    <mergeCell ref="H400:I400"/>
    <mergeCell ref="J400:K400"/>
    <mergeCell ref="L400:M400"/>
    <mergeCell ref="T389:T391"/>
    <mergeCell ref="C393:M394"/>
    <mergeCell ref="C395:D395"/>
    <mergeCell ref="E395:F395"/>
    <mergeCell ref="H395:M395"/>
    <mergeCell ref="C396:D396"/>
    <mergeCell ref="E396:F396"/>
    <mergeCell ref="H396:M396"/>
    <mergeCell ref="M389:M391"/>
    <mergeCell ref="O389:O391"/>
    <mergeCell ref="P389:P391"/>
    <mergeCell ref="Q389:Q391"/>
    <mergeCell ref="R389:R391"/>
    <mergeCell ref="S389:S391"/>
    <mergeCell ref="O386:P386"/>
    <mergeCell ref="Q386:R386"/>
    <mergeCell ref="S386:T386"/>
    <mergeCell ref="C389:C391"/>
    <mergeCell ref="D389:D391"/>
    <mergeCell ref="H389:H391"/>
    <mergeCell ref="I389:I391"/>
    <mergeCell ref="J389:J391"/>
    <mergeCell ref="K389:K391"/>
    <mergeCell ref="L389:L391"/>
    <mergeCell ref="C383:M383"/>
    <mergeCell ref="H384:M384"/>
    <mergeCell ref="H385:J385"/>
    <mergeCell ref="K385:M385"/>
    <mergeCell ref="H386:I386"/>
    <mergeCell ref="J386:K386"/>
    <mergeCell ref="L386:M386"/>
    <mergeCell ref="T375:T377"/>
    <mergeCell ref="C379:M380"/>
    <mergeCell ref="C381:D381"/>
    <mergeCell ref="E381:F381"/>
    <mergeCell ref="H381:M381"/>
    <mergeCell ref="C382:D382"/>
    <mergeCell ref="E382:F382"/>
    <mergeCell ref="H382:M382"/>
    <mergeCell ref="M375:M377"/>
    <mergeCell ref="O375:O377"/>
    <mergeCell ref="P375:P377"/>
    <mergeCell ref="Q375:Q377"/>
    <mergeCell ref="R375:R377"/>
    <mergeCell ref="S375:S377"/>
    <mergeCell ref="O372:P372"/>
    <mergeCell ref="Q372:R372"/>
    <mergeCell ref="S372:T372"/>
    <mergeCell ref="C375:C377"/>
    <mergeCell ref="D375:D377"/>
    <mergeCell ref="H375:H377"/>
    <mergeCell ref="I375:I377"/>
    <mergeCell ref="J375:J377"/>
    <mergeCell ref="K375:K377"/>
    <mergeCell ref="L375:L377"/>
    <mergeCell ref="C369:M369"/>
    <mergeCell ref="H370:M370"/>
    <mergeCell ref="H371:J371"/>
    <mergeCell ref="K371:M371"/>
    <mergeCell ref="H372:I372"/>
    <mergeCell ref="J372:K372"/>
    <mergeCell ref="L372:M372"/>
    <mergeCell ref="T361:T363"/>
    <mergeCell ref="C365:M366"/>
    <mergeCell ref="C367:D367"/>
    <mergeCell ref="E367:F367"/>
    <mergeCell ref="H367:M367"/>
    <mergeCell ref="C368:D368"/>
    <mergeCell ref="E368:F368"/>
    <mergeCell ref="H368:M368"/>
    <mergeCell ref="M361:M363"/>
    <mergeCell ref="O361:O363"/>
    <mergeCell ref="P361:P363"/>
    <mergeCell ref="Q361:Q363"/>
    <mergeCell ref="R361:R363"/>
    <mergeCell ref="S361:S363"/>
    <mergeCell ref="O358:P358"/>
    <mergeCell ref="Q358:R358"/>
    <mergeCell ref="S358:T358"/>
    <mergeCell ref="C361:C363"/>
    <mergeCell ref="D361:D363"/>
    <mergeCell ref="H361:H363"/>
    <mergeCell ref="I361:I363"/>
    <mergeCell ref="J361:J363"/>
    <mergeCell ref="K361:K363"/>
    <mergeCell ref="L361:L363"/>
    <mergeCell ref="C355:M355"/>
    <mergeCell ref="H356:M356"/>
    <mergeCell ref="H357:J357"/>
    <mergeCell ref="K357:M357"/>
    <mergeCell ref="H358:I358"/>
    <mergeCell ref="J358:K358"/>
    <mergeCell ref="L358:M358"/>
    <mergeCell ref="T347:T349"/>
    <mergeCell ref="C351:M352"/>
    <mergeCell ref="C353:D353"/>
    <mergeCell ref="E353:F353"/>
    <mergeCell ref="H353:M353"/>
    <mergeCell ref="C354:D354"/>
    <mergeCell ref="E354:F354"/>
    <mergeCell ref="H354:M354"/>
    <mergeCell ref="M347:M349"/>
    <mergeCell ref="O347:O349"/>
    <mergeCell ref="P347:P349"/>
    <mergeCell ref="Q347:Q349"/>
    <mergeCell ref="R347:R349"/>
    <mergeCell ref="S347:S349"/>
    <mergeCell ref="O344:P344"/>
    <mergeCell ref="Q344:R344"/>
    <mergeCell ref="S344:T344"/>
    <mergeCell ref="C347:C349"/>
    <mergeCell ref="D347:D349"/>
    <mergeCell ref="H347:H349"/>
    <mergeCell ref="I347:I349"/>
    <mergeCell ref="J347:J349"/>
    <mergeCell ref="K347:K349"/>
    <mergeCell ref="L347:L349"/>
    <mergeCell ref="C341:M341"/>
    <mergeCell ref="H342:M342"/>
    <mergeCell ref="H343:J343"/>
    <mergeCell ref="K343:M343"/>
    <mergeCell ref="H344:I344"/>
    <mergeCell ref="J344:K344"/>
    <mergeCell ref="L344:M344"/>
    <mergeCell ref="T333:T335"/>
    <mergeCell ref="C337:M338"/>
    <mergeCell ref="C339:D339"/>
    <mergeCell ref="E339:F339"/>
    <mergeCell ref="H339:M339"/>
    <mergeCell ref="C340:D340"/>
    <mergeCell ref="E340:F340"/>
    <mergeCell ref="H340:M340"/>
    <mergeCell ref="M333:M335"/>
    <mergeCell ref="O333:O335"/>
    <mergeCell ref="P333:P335"/>
    <mergeCell ref="Q333:Q335"/>
    <mergeCell ref="R333:R335"/>
    <mergeCell ref="S333:S335"/>
    <mergeCell ref="O330:P330"/>
    <mergeCell ref="Q330:R330"/>
    <mergeCell ref="S330:T330"/>
    <mergeCell ref="C333:C335"/>
    <mergeCell ref="D333:D335"/>
    <mergeCell ref="H333:H335"/>
    <mergeCell ref="I333:I335"/>
    <mergeCell ref="J333:J335"/>
    <mergeCell ref="K333:K335"/>
    <mergeCell ref="L333:L335"/>
    <mergeCell ref="C327:M327"/>
    <mergeCell ref="H328:M328"/>
    <mergeCell ref="H329:J329"/>
    <mergeCell ref="K329:M329"/>
    <mergeCell ref="H330:I330"/>
    <mergeCell ref="J330:K330"/>
    <mergeCell ref="L330:M330"/>
    <mergeCell ref="T319:T321"/>
    <mergeCell ref="C323:M324"/>
    <mergeCell ref="C325:D325"/>
    <mergeCell ref="E325:F325"/>
    <mergeCell ref="H325:M325"/>
    <mergeCell ref="C326:D326"/>
    <mergeCell ref="E326:F326"/>
    <mergeCell ref="H326:M326"/>
    <mergeCell ref="M319:M321"/>
    <mergeCell ref="O319:O321"/>
    <mergeCell ref="P319:P321"/>
    <mergeCell ref="Q319:Q321"/>
    <mergeCell ref="R319:R321"/>
    <mergeCell ref="S319:S321"/>
    <mergeCell ref="O316:P316"/>
    <mergeCell ref="Q316:R316"/>
    <mergeCell ref="S316:T316"/>
    <mergeCell ref="C319:C321"/>
    <mergeCell ref="D319:D321"/>
    <mergeCell ref="H319:H321"/>
    <mergeCell ref="I319:I321"/>
    <mergeCell ref="J319:J321"/>
    <mergeCell ref="K319:K321"/>
    <mergeCell ref="L319:L321"/>
    <mergeCell ref="C313:M313"/>
    <mergeCell ref="H314:M314"/>
    <mergeCell ref="H315:J315"/>
    <mergeCell ref="K315:M315"/>
    <mergeCell ref="H316:I316"/>
    <mergeCell ref="J316:K316"/>
    <mergeCell ref="L316:M316"/>
    <mergeCell ref="T305:T307"/>
    <mergeCell ref="C309:M310"/>
    <mergeCell ref="C311:D311"/>
    <mergeCell ref="E311:F311"/>
    <mergeCell ref="H311:M311"/>
    <mergeCell ref="C312:D312"/>
    <mergeCell ref="E312:F312"/>
    <mergeCell ref="H312:M312"/>
    <mergeCell ref="O305:O307"/>
    <mergeCell ref="P305:P307"/>
    <mergeCell ref="Q305:Q307"/>
    <mergeCell ref="R305:R307"/>
    <mergeCell ref="S305:S307"/>
    <mergeCell ref="O302:P302"/>
    <mergeCell ref="Q302:R302"/>
    <mergeCell ref="S302:T302"/>
    <mergeCell ref="T291:T293"/>
    <mergeCell ref="C298:D298"/>
    <mergeCell ref="E298:F298"/>
    <mergeCell ref="H298:M298"/>
    <mergeCell ref="O291:O293"/>
    <mergeCell ref="P291:P293"/>
    <mergeCell ref="Q291:Q293"/>
    <mergeCell ref="R291:R293"/>
    <mergeCell ref="S291:S293"/>
    <mergeCell ref="O288:P288"/>
    <mergeCell ref="Q288:R288"/>
    <mergeCell ref="S288:T288"/>
    <mergeCell ref="H288:J288"/>
    <mergeCell ref="K288:M288"/>
    <mergeCell ref="H289:I289"/>
    <mergeCell ref="J289:K289"/>
    <mergeCell ref="L289:M289"/>
    <mergeCell ref="C292:C294"/>
    <mergeCell ref="D292:D294"/>
    <mergeCell ref="H292:H294"/>
    <mergeCell ref="T277:T279"/>
    <mergeCell ref="C284:D284"/>
    <mergeCell ref="E284:F284"/>
    <mergeCell ref="H284:M284"/>
    <mergeCell ref="M277:M279"/>
    <mergeCell ref="O277:O279"/>
    <mergeCell ref="P277:P279"/>
    <mergeCell ref="Q277:Q279"/>
    <mergeCell ref="R277:R279"/>
    <mergeCell ref="S277:S279"/>
    <mergeCell ref="C282:M283"/>
    <mergeCell ref="C285:D285"/>
    <mergeCell ref="E285:F285"/>
    <mergeCell ref="H285:M285"/>
    <mergeCell ref="C286:M286"/>
    <mergeCell ref="H287:M287"/>
    <mergeCell ref="O274:P274"/>
    <mergeCell ref="Q274:R274"/>
    <mergeCell ref="S274:T274"/>
    <mergeCell ref="C277:C279"/>
    <mergeCell ref="D277:D279"/>
    <mergeCell ref="H277:H279"/>
    <mergeCell ref="I277:I279"/>
    <mergeCell ref="J277:J279"/>
    <mergeCell ref="K277:K279"/>
    <mergeCell ref="L277:L279"/>
    <mergeCell ref="C271:M271"/>
    <mergeCell ref="H272:M272"/>
    <mergeCell ref="H273:J273"/>
    <mergeCell ref="K273:M273"/>
    <mergeCell ref="H274:I274"/>
    <mergeCell ref="J274:K274"/>
    <mergeCell ref="L274:M274"/>
    <mergeCell ref="T263:T265"/>
    <mergeCell ref="C267:M268"/>
    <mergeCell ref="C269:D269"/>
    <mergeCell ref="E269:F269"/>
    <mergeCell ref="H269:M269"/>
    <mergeCell ref="C270:D270"/>
    <mergeCell ref="E270:F270"/>
    <mergeCell ref="H270:M270"/>
    <mergeCell ref="M263:M265"/>
    <mergeCell ref="O263:O265"/>
    <mergeCell ref="P263:P265"/>
    <mergeCell ref="Q263:Q265"/>
    <mergeCell ref="R263:R265"/>
    <mergeCell ref="S263:S265"/>
    <mergeCell ref="O260:P260"/>
    <mergeCell ref="Q260:R260"/>
    <mergeCell ref="S260:T260"/>
    <mergeCell ref="C263:C265"/>
    <mergeCell ref="D263:D265"/>
    <mergeCell ref="H263:H265"/>
    <mergeCell ref="I263:I265"/>
    <mergeCell ref="J263:J265"/>
    <mergeCell ref="K263:K265"/>
    <mergeCell ref="L263:L265"/>
    <mergeCell ref="C257:M257"/>
    <mergeCell ref="H258:M258"/>
    <mergeCell ref="H259:J259"/>
    <mergeCell ref="K259:M259"/>
    <mergeCell ref="H260:I260"/>
    <mergeCell ref="J260:K260"/>
    <mergeCell ref="L260:M260"/>
    <mergeCell ref="C253:M254"/>
    <mergeCell ref="C255:D255"/>
    <mergeCell ref="E255:F255"/>
    <mergeCell ref="H255:M255"/>
    <mergeCell ref="C256:D256"/>
    <mergeCell ref="E256:F256"/>
    <mergeCell ref="H256:M256"/>
    <mergeCell ref="O246:P246"/>
    <mergeCell ref="Q246:R246"/>
    <mergeCell ref="S246:T246"/>
    <mergeCell ref="T235:T237"/>
    <mergeCell ref="C242:D242"/>
    <mergeCell ref="E242:F242"/>
    <mergeCell ref="H242:M242"/>
    <mergeCell ref="O235:O237"/>
    <mergeCell ref="P235:P237"/>
    <mergeCell ref="Q235:Q237"/>
    <mergeCell ref="R235:R237"/>
    <mergeCell ref="S235:S237"/>
    <mergeCell ref="O232:P232"/>
    <mergeCell ref="Q232:R232"/>
    <mergeCell ref="S232:T232"/>
    <mergeCell ref="H232:J232"/>
    <mergeCell ref="K232:M232"/>
    <mergeCell ref="H233:I233"/>
    <mergeCell ref="J233:K233"/>
    <mergeCell ref="L233:M233"/>
    <mergeCell ref="C236:C238"/>
    <mergeCell ref="D236:D238"/>
    <mergeCell ref="H236:H238"/>
    <mergeCell ref="T221:T223"/>
    <mergeCell ref="C228:D228"/>
    <mergeCell ref="E228:F228"/>
    <mergeCell ref="H228:M228"/>
    <mergeCell ref="M221:M223"/>
    <mergeCell ref="O221:O223"/>
    <mergeCell ref="P221:P223"/>
    <mergeCell ref="Q221:Q223"/>
    <mergeCell ref="R221:R223"/>
    <mergeCell ref="S221:S223"/>
    <mergeCell ref="C229:D229"/>
    <mergeCell ref="E229:F229"/>
    <mergeCell ref="H229:M229"/>
    <mergeCell ref="C230:M230"/>
    <mergeCell ref="H231:M231"/>
    <mergeCell ref="O218:P218"/>
    <mergeCell ref="Q218:R218"/>
    <mergeCell ref="S218:T218"/>
    <mergeCell ref="C221:C223"/>
    <mergeCell ref="D221:D223"/>
    <mergeCell ref="H221:H223"/>
    <mergeCell ref="I221:I223"/>
    <mergeCell ref="J221:J223"/>
    <mergeCell ref="K221:K223"/>
    <mergeCell ref="L221:L223"/>
    <mergeCell ref="C215:M215"/>
    <mergeCell ref="H216:M216"/>
    <mergeCell ref="H217:J217"/>
    <mergeCell ref="K217:M217"/>
    <mergeCell ref="H218:I218"/>
    <mergeCell ref="J218:K218"/>
    <mergeCell ref="L218:M218"/>
    <mergeCell ref="T207:T209"/>
    <mergeCell ref="C211:M212"/>
    <mergeCell ref="C213:D213"/>
    <mergeCell ref="E213:F213"/>
    <mergeCell ref="H213:M213"/>
    <mergeCell ref="C214:D214"/>
    <mergeCell ref="E214:F214"/>
    <mergeCell ref="H214:M214"/>
    <mergeCell ref="M207:M209"/>
    <mergeCell ref="O207:O209"/>
    <mergeCell ref="P207:P209"/>
    <mergeCell ref="Q207:Q209"/>
    <mergeCell ref="R207:R209"/>
    <mergeCell ref="S207:S209"/>
    <mergeCell ref="O204:P204"/>
    <mergeCell ref="Q204:R204"/>
    <mergeCell ref="S204:T204"/>
    <mergeCell ref="C207:C209"/>
    <mergeCell ref="D207:D209"/>
    <mergeCell ref="H207:H209"/>
    <mergeCell ref="I207:I209"/>
    <mergeCell ref="J207:J209"/>
    <mergeCell ref="K207:K209"/>
    <mergeCell ref="L207:L209"/>
    <mergeCell ref="C201:M201"/>
    <mergeCell ref="H202:M202"/>
    <mergeCell ref="H203:J203"/>
    <mergeCell ref="K203:M203"/>
    <mergeCell ref="H204:I204"/>
    <mergeCell ref="J204:K204"/>
    <mergeCell ref="L204:M204"/>
    <mergeCell ref="T193:T195"/>
    <mergeCell ref="C197:M198"/>
    <mergeCell ref="C199:D199"/>
    <mergeCell ref="E199:F199"/>
    <mergeCell ref="H199:M199"/>
    <mergeCell ref="C200:D200"/>
    <mergeCell ref="E200:F200"/>
    <mergeCell ref="H200:M200"/>
    <mergeCell ref="M193:M195"/>
    <mergeCell ref="O193:O195"/>
    <mergeCell ref="P193:P195"/>
    <mergeCell ref="Q193:Q195"/>
    <mergeCell ref="R193:R195"/>
    <mergeCell ref="S193:S195"/>
    <mergeCell ref="O190:P190"/>
    <mergeCell ref="Q190:R190"/>
    <mergeCell ref="S190:T190"/>
    <mergeCell ref="C193:C195"/>
    <mergeCell ref="D193:D195"/>
    <mergeCell ref="H193:H195"/>
    <mergeCell ref="I193:I195"/>
    <mergeCell ref="J193:J195"/>
    <mergeCell ref="K193:K195"/>
    <mergeCell ref="L193:L195"/>
    <mergeCell ref="C187:M187"/>
    <mergeCell ref="H188:M188"/>
    <mergeCell ref="H189:J189"/>
    <mergeCell ref="K189:M189"/>
    <mergeCell ref="H190:I190"/>
    <mergeCell ref="J190:K190"/>
    <mergeCell ref="L190:M190"/>
    <mergeCell ref="T179:T181"/>
    <mergeCell ref="C183:M184"/>
    <mergeCell ref="C185:D185"/>
    <mergeCell ref="E185:F185"/>
    <mergeCell ref="H185:M185"/>
    <mergeCell ref="C186:D186"/>
    <mergeCell ref="E186:F186"/>
    <mergeCell ref="H186:M186"/>
    <mergeCell ref="O179:O181"/>
    <mergeCell ref="P179:P181"/>
    <mergeCell ref="Q179:Q181"/>
    <mergeCell ref="R179:R181"/>
    <mergeCell ref="S179:S181"/>
    <mergeCell ref="O176:P176"/>
    <mergeCell ref="Q176:R176"/>
    <mergeCell ref="S176:T176"/>
    <mergeCell ref="T165:T167"/>
    <mergeCell ref="C172:D172"/>
    <mergeCell ref="E172:F172"/>
    <mergeCell ref="H172:M172"/>
    <mergeCell ref="O165:O167"/>
    <mergeCell ref="P165:P167"/>
    <mergeCell ref="Q165:Q167"/>
    <mergeCell ref="R165:R167"/>
    <mergeCell ref="S165:S167"/>
    <mergeCell ref="C166:C168"/>
    <mergeCell ref="D166:D168"/>
    <mergeCell ref="H166:H168"/>
    <mergeCell ref="I166:I168"/>
    <mergeCell ref="J166:J168"/>
    <mergeCell ref="K166:K168"/>
    <mergeCell ref="L166:L168"/>
    <mergeCell ref="M166:M168"/>
    <mergeCell ref="C170:M171"/>
    <mergeCell ref="C173:D173"/>
    <mergeCell ref="E173:F173"/>
    <mergeCell ref="O162:P162"/>
    <mergeCell ref="Q162:R162"/>
    <mergeCell ref="S162:T162"/>
    <mergeCell ref="C159:D159"/>
    <mergeCell ref="E159:F159"/>
    <mergeCell ref="H159:M159"/>
    <mergeCell ref="C160:M160"/>
    <mergeCell ref="H161:M161"/>
    <mergeCell ref="H162:J162"/>
    <mergeCell ref="K162:M162"/>
    <mergeCell ref="H163:I163"/>
    <mergeCell ref="J163:K163"/>
    <mergeCell ref="L163:M163"/>
    <mergeCell ref="T151:T153"/>
    <mergeCell ref="C158:D158"/>
    <mergeCell ref="E158:F158"/>
    <mergeCell ref="H158:M158"/>
    <mergeCell ref="M151:M153"/>
    <mergeCell ref="O151:O153"/>
    <mergeCell ref="P151:P153"/>
    <mergeCell ref="Q151:Q153"/>
    <mergeCell ref="R151:R153"/>
    <mergeCell ref="S151:S153"/>
    <mergeCell ref="O148:P148"/>
    <mergeCell ref="Q148:R148"/>
    <mergeCell ref="S148:T148"/>
    <mergeCell ref="C151:C153"/>
    <mergeCell ref="D151:D153"/>
    <mergeCell ref="H151:H153"/>
    <mergeCell ref="I151:I153"/>
    <mergeCell ref="J151:J153"/>
    <mergeCell ref="K151:K153"/>
    <mergeCell ref="L151:L153"/>
    <mergeCell ref="C156:M157"/>
    <mergeCell ref="C145:M145"/>
    <mergeCell ref="H146:M146"/>
    <mergeCell ref="H147:J147"/>
    <mergeCell ref="K147:M147"/>
    <mergeCell ref="H148:I148"/>
    <mergeCell ref="J148:K148"/>
    <mergeCell ref="L148:M148"/>
    <mergeCell ref="T137:T139"/>
    <mergeCell ref="C141:M142"/>
    <mergeCell ref="C143:D143"/>
    <mergeCell ref="E143:F143"/>
    <mergeCell ref="H143:M143"/>
    <mergeCell ref="C144:D144"/>
    <mergeCell ref="E144:F144"/>
    <mergeCell ref="H144:M144"/>
    <mergeCell ref="M137:M139"/>
    <mergeCell ref="O137:O139"/>
    <mergeCell ref="P137:P139"/>
    <mergeCell ref="Q137:Q139"/>
    <mergeCell ref="R137:R139"/>
    <mergeCell ref="S137:S139"/>
    <mergeCell ref="O134:P134"/>
    <mergeCell ref="Q134:R134"/>
    <mergeCell ref="S134:T134"/>
    <mergeCell ref="C137:C139"/>
    <mergeCell ref="D137:D139"/>
    <mergeCell ref="H137:H139"/>
    <mergeCell ref="I137:I139"/>
    <mergeCell ref="J137:J139"/>
    <mergeCell ref="K137:K139"/>
    <mergeCell ref="L137:L139"/>
    <mergeCell ref="C131:M131"/>
    <mergeCell ref="H132:M132"/>
    <mergeCell ref="H133:J133"/>
    <mergeCell ref="K133:M133"/>
    <mergeCell ref="H134:I134"/>
    <mergeCell ref="J134:K134"/>
    <mergeCell ref="L134:M134"/>
    <mergeCell ref="T123:T125"/>
    <mergeCell ref="C127:M128"/>
    <mergeCell ref="C129:D129"/>
    <mergeCell ref="E129:F129"/>
    <mergeCell ref="H129:M129"/>
    <mergeCell ref="C130:D130"/>
    <mergeCell ref="E130:F130"/>
    <mergeCell ref="H130:M130"/>
    <mergeCell ref="M123:M125"/>
    <mergeCell ref="O123:O125"/>
    <mergeCell ref="P123:P125"/>
    <mergeCell ref="Q123:Q125"/>
    <mergeCell ref="R123:R125"/>
    <mergeCell ref="S123:S125"/>
    <mergeCell ref="O120:P120"/>
    <mergeCell ref="Q120:R120"/>
    <mergeCell ref="S120:T120"/>
    <mergeCell ref="C123:C125"/>
    <mergeCell ref="D123:D125"/>
    <mergeCell ref="H123:H125"/>
    <mergeCell ref="I123:I125"/>
    <mergeCell ref="J123:J125"/>
    <mergeCell ref="K123:K125"/>
    <mergeCell ref="L123:L125"/>
    <mergeCell ref="C117:M117"/>
    <mergeCell ref="H118:M118"/>
    <mergeCell ref="H119:J119"/>
    <mergeCell ref="K119:M119"/>
    <mergeCell ref="H120:I120"/>
    <mergeCell ref="J120:K120"/>
    <mergeCell ref="L120:M120"/>
    <mergeCell ref="T109:T111"/>
    <mergeCell ref="C113:M114"/>
    <mergeCell ref="C115:D115"/>
    <mergeCell ref="E115:F115"/>
    <mergeCell ref="H115:M115"/>
    <mergeCell ref="C116:D116"/>
    <mergeCell ref="E116:F116"/>
    <mergeCell ref="H116:M116"/>
    <mergeCell ref="M109:M111"/>
    <mergeCell ref="O109:O111"/>
    <mergeCell ref="P109:P111"/>
    <mergeCell ref="Q109:Q111"/>
    <mergeCell ref="R109:R111"/>
    <mergeCell ref="S109:S111"/>
    <mergeCell ref="O106:P106"/>
    <mergeCell ref="Q106:R106"/>
    <mergeCell ref="S106:T106"/>
    <mergeCell ref="C109:C111"/>
    <mergeCell ref="D109:D111"/>
    <mergeCell ref="H109:H111"/>
    <mergeCell ref="I109:I111"/>
    <mergeCell ref="J109:J111"/>
    <mergeCell ref="K109:K111"/>
    <mergeCell ref="L109:L111"/>
    <mergeCell ref="C103:M103"/>
    <mergeCell ref="H104:M104"/>
    <mergeCell ref="H105:J105"/>
    <mergeCell ref="K105:M105"/>
    <mergeCell ref="H106:I106"/>
    <mergeCell ref="J106:K106"/>
    <mergeCell ref="L106:M106"/>
    <mergeCell ref="T95:T97"/>
    <mergeCell ref="C99:M100"/>
    <mergeCell ref="C101:D101"/>
    <mergeCell ref="E101:F101"/>
    <mergeCell ref="H101:M101"/>
    <mergeCell ref="C102:D102"/>
    <mergeCell ref="E102:F102"/>
    <mergeCell ref="H102:M102"/>
    <mergeCell ref="M95:M97"/>
    <mergeCell ref="O95:O97"/>
    <mergeCell ref="P95:P97"/>
    <mergeCell ref="Q95:Q97"/>
    <mergeCell ref="R95:R97"/>
    <mergeCell ref="S95:S97"/>
    <mergeCell ref="O92:P92"/>
    <mergeCell ref="Q92:R92"/>
    <mergeCell ref="S92:T92"/>
    <mergeCell ref="C95:C97"/>
    <mergeCell ref="D95:D97"/>
    <mergeCell ref="H95:H97"/>
    <mergeCell ref="I95:I97"/>
    <mergeCell ref="J95:J97"/>
    <mergeCell ref="K95:K97"/>
    <mergeCell ref="L95:L97"/>
    <mergeCell ref="C89:M89"/>
    <mergeCell ref="H90:M90"/>
    <mergeCell ref="H91:J91"/>
    <mergeCell ref="K91:M91"/>
    <mergeCell ref="H92:I92"/>
    <mergeCell ref="J92:K92"/>
    <mergeCell ref="L92:M92"/>
    <mergeCell ref="T81:T83"/>
    <mergeCell ref="C85:M86"/>
    <mergeCell ref="C87:D87"/>
    <mergeCell ref="E87:F87"/>
    <mergeCell ref="H87:M87"/>
    <mergeCell ref="C88:D88"/>
    <mergeCell ref="E88:F88"/>
    <mergeCell ref="H88:M88"/>
    <mergeCell ref="M81:M83"/>
    <mergeCell ref="O81:O83"/>
    <mergeCell ref="P81:P83"/>
    <mergeCell ref="Q81:Q83"/>
    <mergeCell ref="R81:R83"/>
    <mergeCell ref="S81:S83"/>
    <mergeCell ref="O78:P78"/>
    <mergeCell ref="Q78:R78"/>
    <mergeCell ref="S78:T78"/>
    <mergeCell ref="C81:C83"/>
    <mergeCell ref="D81:D83"/>
    <mergeCell ref="H81:H83"/>
    <mergeCell ref="I81:I83"/>
    <mergeCell ref="J81:J83"/>
    <mergeCell ref="K81:K83"/>
    <mergeCell ref="L81:L83"/>
    <mergeCell ref="C75:M75"/>
    <mergeCell ref="H76:M76"/>
    <mergeCell ref="H77:J77"/>
    <mergeCell ref="K77:M77"/>
    <mergeCell ref="H78:I78"/>
    <mergeCell ref="J78:K78"/>
    <mergeCell ref="L78:M78"/>
    <mergeCell ref="T67:T69"/>
    <mergeCell ref="C71:M72"/>
    <mergeCell ref="C73:D73"/>
    <mergeCell ref="E73:F73"/>
    <mergeCell ref="H73:M73"/>
    <mergeCell ref="C74:D74"/>
    <mergeCell ref="E74:F74"/>
    <mergeCell ref="H74:M74"/>
    <mergeCell ref="M67:M69"/>
    <mergeCell ref="O67:O69"/>
    <mergeCell ref="P67:P69"/>
    <mergeCell ref="Q67:Q69"/>
    <mergeCell ref="R67:R69"/>
    <mergeCell ref="S67:S69"/>
    <mergeCell ref="O64:P64"/>
    <mergeCell ref="Q64:R64"/>
    <mergeCell ref="S64:T64"/>
    <mergeCell ref="C67:C69"/>
    <mergeCell ref="D67:D69"/>
    <mergeCell ref="H67:H69"/>
    <mergeCell ref="I67:I69"/>
    <mergeCell ref="J67:J69"/>
    <mergeCell ref="K67:K69"/>
    <mergeCell ref="L67:L69"/>
    <mergeCell ref="C61:M61"/>
    <mergeCell ref="H62:M62"/>
    <mergeCell ref="H63:J63"/>
    <mergeCell ref="K63:M63"/>
    <mergeCell ref="H64:I64"/>
    <mergeCell ref="J64:K64"/>
    <mergeCell ref="L64:M64"/>
    <mergeCell ref="T53:T55"/>
    <mergeCell ref="C57:M58"/>
    <mergeCell ref="C59:D59"/>
    <mergeCell ref="E59:F59"/>
    <mergeCell ref="H59:M59"/>
    <mergeCell ref="C60:D60"/>
    <mergeCell ref="E60:F60"/>
    <mergeCell ref="H60:M60"/>
    <mergeCell ref="M53:M55"/>
    <mergeCell ref="O53:O55"/>
    <mergeCell ref="P53:P55"/>
    <mergeCell ref="Q53:Q55"/>
    <mergeCell ref="R53:R55"/>
    <mergeCell ref="S53:S55"/>
    <mergeCell ref="O50:P50"/>
    <mergeCell ref="Q50:R50"/>
    <mergeCell ref="S50:T50"/>
    <mergeCell ref="C53:C55"/>
    <mergeCell ref="D53:D55"/>
    <mergeCell ref="H53:H55"/>
    <mergeCell ref="I53:I55"/>
    <mergeCell ref="J53:J55"/>
    <mergeCell ref="K53:K55"/>
    <mergeCell ref="L53:L55"/>
    <mergeCell ref="C47:M47"/>
    <mergeCell ref="H48:M48"/>
    <mergeCell ref="H49:J49"/>
    <mergeCell ref="K49:M49"/>
    <mergeCell ref="H50:I50"/>
    <mergeCell ref="J50:K50"/>
    <mergeCell ref="L50:M50"/>
    <mergeCell ref="T39:T41"/>
    <mergeCell ref="C43:M44"/>
    <mergeCell ref="C45:D45"/>
    <mergeCell ref="E45:F45"/>
    <mergeCell ref="H45:M45"/>
    <mergeCell ref="C46:D46"/>
    <mergeCell ref="E46:F46"/>
    <mergeCell ref="H46:M46"/>
    <mergeCell ref="M39:M41"/>
    <mergeCell ref="O39:O41"/>
    <mergeCell ref="P39:P41"/>
    <mergeCell ref="Q39:Q41"/>
    <mergeCell ref="R39:R41"/>
    <mergeCell ref="S39:S41"/>
    <mergeCell ref="O36:P36"/>
    <mergeCell ref="Q36:R36"/>
    <mergeCell ref="S36:T36"/>
    <mergeCell ref="C39:C41"/>
    <mergeCell ref="D39:D41"/>
    <mergeCell ref="H39:H41"/>
    <mergeCell ref="I39:I41"/>
    <mergeCell ref="J39:J41"/>
    <mergeCell ref="K39:K41"/>
    <mergeCell ref="L39:L41"/>
    <mergeCell ref="C33:M33"/>
    <mergeCell ref="H34:M34"/>
    <mergeCell ref="H35:J35"/>
    <mergeCell ref="K35:M35"/>
    <mergeCell ref="H36:I36"/>
    <mergeCell ref="J36:K36"/>
    <mergeCell ref="L36:M36"/>
    <mergeCell ref="T25:T27"/>
    <mergeCell ref="C29:M30"/>
    <mergeCell ref="C31:D31"/>
    <mergeCell ref="E31:F31"/>
    <mergeCell ref="H31:M31"/>
    <mergeCell ref="C32:D32"/>
    <mergeCell ref="E32:F32"/>
    <mergeCell ref="H32:M32"/>
    <mergeCell ref="M25:M27"/>
    <mergeCell ref="O25:O27"/>
    <mergeCell ref="P25:P27"/>
    <mergeCell ref="Q25:Q27"/>
    <mergeCell ref="R25:R27"/>
    <mergeCell ref="S25:S27"/>
    <mergeCell ref="O22:P22"/>
    <mergeCell ref="Q22:R22"/>
    <mergeCell ref="S22:T22"/>
    <mergeCell ref="C25:C27"/>
    <mergeCell ref="D25:D27"/>
    <mergeCell ref="H25:H27"/>
    <mergeCell ref="I25:I27"/>
    <mergeCell ref="J25:J27"/>
    <mergeCell ref="K25:K27"/>
    <mergeCell ref="L25:L27"/>
    <mergeCell ref="H20:M20"/>
    <mergeCell ref="H21:J21"/>
    <mergeCell ref="K21:M21"/>
    <mergeCell ref="H22:I22"/>
    <mergeCell ref="J22:K22"/>
    <mergeCell ref="L22:M22"/>
    <mergeCell ref="T12:T14"/>
    <mergeCell ref="C16:M17"/>
    <mergeCell ref="C18:D18"/>
    <mergeCell ref="E18:F18"/>
    <mergeCell ref="H18:M18"/>
    <mergeCell ref="C19:D19"/>
    <mergeCell ref="E19:F19"/>
    <mergeCell ref="H19:M19"/>
    <mergeCell ref="M12:M14"/>
    <mergeCell ref="O12:O14"/>
    <mergeCell ref="P12:P14"/>
    <mergeCell ref="Q12:Q14"/>
    <mergeCell ref="R12:R14"/>
    <mergeCell ref="S12:S14"/>
    <mergeCell ref="C2:M3"/>
    <mergeCell ref="C4:D4"/>
    <mergeCell ref="E4:F4"/>
    <mergeCell ref="H4:M4"/>
    <mergeCell ref="C5:D5"/>
    <mergeCell ref="E5:F5"/>
    <mergeCell ref="H5:M5"/>
    <mergeCell ref="O9:P9"/>
    <mergeCell ref="Q9:R9"/>
    <mergeCell ref="S9:T9"/>
    <mergeCell ref="C12:C14"/>
    <mergeCell ref="D12:D14"/>
    <mergeCell ref="H12:H14"/>
    <mergeCell ref="I12:I14"/>
    <mergeCell ref="J12:J14"/>
    <mergeCell ref="K12:K14"/>
    <mergeCell ref="L12:L14"/>
    <mergeCell ref="C6:M6"/>
    <mergeCell ref="H7:M7"/>
    <mergeCell ref="H8:J8"/>
    <mergeCell ref="K8:M8"/>
    <mergeCell ref="H9:I9"/>
    <mergeCell ref="J9:K9"/>
    <mergeCell ref="L9:M9"/>
  </mergeCells>
  <dataValidations count="4">
    <dataValidation type="list" allowBlank="1" showInputMessage="1" showErrorMessage="1" sqref="G15 G28 G42 G56 G70 G84 G98 G112 G126 G756 G770 G784 G798 G196 G700 G714 G728 G742 G644 G658 G672 G686 G322 G336 G350 G364 G378 G392 G406 G420 G434 G448 G462 G476 G490 G504 G518 G532 G546 G560 G574 G588 G602 G616 G630">
      <formula1>#REF!</formula1>
    </dataValidation>
    <dataValidation type="list" allowBlank="1" showInputMessage="1" showErrorMessage="1" sqref="H5:M5 H19:M19 H32:M32 H46:M46 H60:M60 H74:M74 H88:M88 H102:M102 H116:M116 H746:M746 H760:M760 H774:M774 H788:M788 H173:M173 H130:M130 H144:M144 H159:M159 H186:M186 H214:M214 H229:M229 H243:M243 H200:M200 H256:M256 H312:M312 H340:M340 H354:M354 H368:M368 H382:M382 H396:M396 H410:M410 H424:M424 H438:M438 H452:M452 H466:M466 H480:M480 H494:M494 H508:M508 H522:M522 H536:M536 H550:M550 H564:M564 H578:M578 H592:M592 H606:M606 H620:M620 H634:M634 H648:M648 H662:M662 H676:M676 H690:M690 H704:M704 H718:M718 H732:M732 H285:M285 H299:M299 H270:M270 H326:M326">
      <formula1>$Y$7:$Y$15</formula1>
    </dataValidation>
    <dataValidation allowBlank="1" showDropDown="1" showInputMessage="1" showErrorMessage="1" sqref="E10:E12 G14 G10:G12 E14 E23:E25 G27 E797 E27 E37:E39 E51:E53 E65:E67 E79:E81 E107:E109 E121:E123 E615 E629 E643 E657 E559 G765:G767 E349 E363 E377 E111 E125 E783 G23:G25 E55 G779:G781 E345:E347 E359:E361 E373:E375 E387:E389 E401:E403 E415:E417 E429:E431 E443:E445 E457:E459 E471:E473 E485:E487 E499:E501 E513:E515 E527:E529 E541:E543 E555:E557 E569:E571 E583:E585 E597:E599 E611:E613 E625:E627 E639:E641 E653:E655 E667:E669 E681:E683 E695:E697 E709:E711 E723:E725 E737:E739 E751:E753 E765:E767 E779:E781 E793:E795 G41 G55 G69 G83 G97 G111 G125 E671 E685 E699 E713 E573 E391 E405 E419 E433 E93:E95 G93:G95 E601 E503 E69 G793:G795 G349 G363 G377 G391 G405 G419 G433 G447 G461 G475 G489 G503 G517 G531 G545 G559 G573 G587 G601 G615 G629 G643 G657 G671 G685 G699 G713 G727 G741 G755 G769 G783 G797 G37:G39 G51:G53 G65:G67 G79:G81 G107:G109 G121:G123 E727 E741 E755 E769 E587 E447 E461 E475 E489 E517 E531 E545 E83 E97 E41 G345:G347 G359:G361 G373:G375 G387:G389 G401:G403 G415:G417 G429:G431 G443:G445 G457:G459 G471:G473 G485:G487 G499:G501 G513:G515 G527:G529 G541:G543 G555:G557 G569:G571 G583:G585 G597:G599 G611:G613 G625:G627 G639:G641 G653:G655 G667:G669 G681:G683 G695:G697 G709:G711 G723:G725 G737:G739 G751:G753"/>
    <dataValidation type="list" allowBlank="1" showInputMessage="1" showErrorMessage="1" sqref="G140 G154 G169 G210 G224 G239 G266 G280 G295">
      <formula1>#REF!</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99"/>
  <sheetViews>
    <sheetView topLeftCell="A211" workbookViewId="0">
      <selection activeCell="O211" sqref="O211:T211"/>
    </sheetView>
  </sheetViews>
  <sheetFormatPr defaultColWidth="8.7109375" defaultRowHeight="11.25"/>
  <cols>
    <col min="1" max="1" width="10.7109375" style="151" customWidth="1"/>
    <col min="2" max="2" width="9.7109375" style="151" customWidth="1"/>
    <col min="3" max="3" width="6.7109375" style="152" customWidth="1"/>
    <col min="4" max="4" width="7" style="152" customWidth="1"/>
    <col min="5" max="5" width="28.7109375" style="152" customWidth="1"/>
    <col min="6" max="6" width="2.42578125" style="152" customWidth="1"/>
    <col min="7" max="7" width="28.7109375" style="152" customWidth="1"/>
    <col min="8" max="13" width="3.5703125" style="152" customWidth="1"/>
    <col min="14" max="14" width="1.28515625" style="151" customWidth="1"/>
    <col min="15" max="20" width="5.28515625" style="151" customWidth="1"/>
    <col min="21" max="21" width="13" style="151" customWidth="1"/>
    <col min="22" max="22" width="28.28515625" style="151" bestFit="1" customWidth="1"/>
    <col min="23" max="23" width="6.28515625" style="151" bestFit="1" customWidth="1"/>
    <col min="24" max="24" width="8.7109375" style="151"/>
    <col min="25" max="25" width="20.7109375" style="151" bestFit="1" customWidth="1"/>
    <col min="26" max="27" width="8.7109375" style="151"/>
    <col min="28" max="28" width="18.7109375" style="151" bestFit="1" customWidth="1"/>
    <col min="29" max="16384" width="8.7109375" style="151"/>
  </cols>
  <sheetData>
    <row r="1" spans="1:25" ht="1.9" customHeight="1" thickBot="1"/>
    <row r="2" spans="1:25" ht="21" customHeight="1">
      <c r="A2" s="153"/>
      <c r="B2" s="153"/>
      <c r="C2" s="244" t="s">
        <v>278</v>
      </c>
      <c r="D2" s="245"/>
      <c r="E2" s="245"/>
      <c r="F2" s="245"/>
      <c r="G2" s="245"/>
      <c r="H2" s="245"/>
      <c r="I2" s="245"/>
      <c r="J2" s="245"/>
      <c r="K2" s="245"/>
      <c r="L2" s="245"/>
      <c r="M2" s="246"/>
    </row>
    <row r="3" spans="1:25" ht="6" customHeight="1" thickBot="1">
      <c r="A3" s="153"/>
      <c r="B3" s="153"/>
      <c r="C3" s="247"/>
      <c r="D3" s="248"/>
      <c r="E3" s="248"/>
      <c r="F3" s="248"/>
      <c r="G3" s="248"/>
      <c r="H3" s="248"/>
      <c r="I3" s="248"/>
      <c r="J3" s="248"/>
      <c r="K3" s="248"/>
      <c r="L3" s="248"/>
      <c r="M3" s="249"/>
    </row>
    <row r="4" spans="1:25" ht="14.45" customHeight="1" thickBot="1">
      <c r="A4" s="153"/>
      <c r="B4" s="153"/>
      <c r="C4" s="250" t="s">
        <v>225</v>
      </c>
      <c r="D4" s="251"/>
      <c r="E4" s="252" t="s">
        <v>279</v>
      </c>
      <c r="F4" s="253"/>
      <c r="G4" s="154" t="s">
        <v>280</v>
      </c>
      <c r="H4" s="254" t="s">
        <v>281</v>
      </c>
      <c r="I4" s="255"/>
      <c r="J4" s="255"/>
      <c r="K4" s="255"/>
      <c r="L4" s="255"/>
      <c r="M4" s="256"/>
      <c r="R4" s="155"/>
      <c r="S4" s="156"/>
      <c r="T4" s="157"/>
      <c r="U4" s="157"/>
    </row>
    <row r="5" spans="1:25" ht="14.45" customHeight="1" thickBot="1">
      <c r="A5" s="153"/>
      <c r="B5" s="153"/>
      <c r="C5" s="257">
        <v>45145</v>
      </c>
      <c r="D5" s="258"/>
      <c r="E5" s="259" t="s">
        <v>233</v>
      </c>
      <c r="F5" s="260"/>
      <c r="G5" s="158"/>
      <c r="H5" s="261"/>
      <c r="I5" s="262"/>
      <c r="J5" s="262"/>
      <c r="K5" s="262"/>
      <c r="L5" s="262"/>
      <c r="M5" s="263"/>
    </row>
    <row r="6" spans="1:25" ht="14.45" customHeight="1" thickBot="1">
      <c r="A6" s="153"/>
      <c r="B6" s="153"/>
      <c r="C6" s="261"/>
      <c r="D6" s="262"/>
      <c r="E6" s="262"/>
      <c r="F6" s="262"/>
      <c r="G6" s="262"/>
      <c r="H6" s="262"/>
      <c r="I6" s="262"/>
      <c r="J6" s="262"/>
      <c r="K6" s="262"/>
      <c r="L6" s="262"/>
      <c r="M6" s="263"/>
    </row>
    <row r="7" spans="1:25" ht="14.45" customHeight="1" thickBot="1">
      <c r="A7" s="153"/>
      <c r="B7" s="153"/>
      <c r="C7" s="159" t="s">
        <v>227</v>
      </c>
      <c r="D7" s="160"/>
      <c r="E7" s="159" t="s">
        <v>282</v>
      </c>
      <c r="F7" s="160" t="s">
        <v>283</v>
      </c>
      <c r="G7" s="159" t="s">
        <v>282</v>
      </c>
      <c r="H7" s="276" t="s">
        <v>228</v>
      </c>
      <c r="I7" s="276"/>
      <c r="J7" s="276"/>
      <c r="K7" s="276"/>
      <c r="L7" s="276"/>
      <c r="M7" s="251"/>
      <c r="Y7" s="103"/>
    </row>
    <row r="8" spans="1:25" ht="14.45" customHeight="1" thickBot="1">
      <c r="A8" s="153"/>
      <c r="B8" s="153"/>
      <c r="C8" s="161"/>
      <c r="D8" s="162"/>
      <c r="E8" s="163" t="s">
        <v>8</v>
      </c>
      <c r="F8" s="162"/>
      <c r="G8" s="161" t="s">
        <v>307</v>
      </c>
      <c r="H8" s="277">
        <f>S15</f>
        <v>3</v>
      </c>
      <c r="I8" s="278"/>
      <c r="J8" s="279"/>
      <c r="K8" s="280">
        <f>T15</f>
        <v>0</v>
      </c>
      <c r="L8" s="281"/>
      <c r="M8" s="282"/>
      <c r="V8" s="164"/>
      <c r="W8" s="165"/>
      <c r="Y8" s="103"/>
    </row>
    <row r="9" spans="1:25" ht="14.45" customHeight="1" thickBot="1">
      <c r="A9" s="153"/>
      <c r="B9" s="153"/>
      <c r="C9" s="166" t="s">
        <v>226</v>
      </c>
      <c r="D9" s="167" t="s">
        <v>284</v>
      </c>
      <c r="E9" s="166" t="s">
        <v>285</v>
      </c>
      <c r="F9" s="167"/>
      <c r="G9" s="166" t="s">
        <v>285</v>
      </c>
      <c r="H9" s="262" t="s">
        <v>286</v>
      </c>
      <c r="I9" s="263"/>
      <c r="J9" s="262" t="s">
        <v>287</v>
      </c>
      <c r="K9" s="263"/>
      <c r="L9" s="283" t="s">
        <v>288</v>
      </c>
      <c r="M9" s="284"/>
      <c r="O9" s="264" t="s">
        <v>289</v>
      </c>
      <c r="P9" s="265"/>
      <c r="Q9" s="264" t="s">
        <v>290</v>
      </c>
      <c r="R9" s="265"/>
      <c r="S9" s="264" t="s">
        <v>284</v>
      </c>
      <c r="T9" s="265"/>
      <c r="V9" s="168"/>
      <c r="W9" s="165"/>
      <c r="Y9" s="103"/>
    </row>
    <row r="10" spans="1:25" ht="14.45" customHeight="1" thickBot="1">
      <c r="A10" s="153"/>
      <c r="B10" s="153"/>
      <c r="C10" s="169" t="s">
        <v>291</v>
      </c>
      <c r="D10" s="170" t="s">
        <v>292</v>
      </c>
      <c r="E10" s="158" t="s">
        <v>308</v>
      </c>
      <c r="F10" s="170"/>
      <c r="G10" s="158" t="s">
        <v>309</v>
      </c>
      <c r="H10" s="171">
        <v>6</v>
      </c>
      <c r="I10" s="170">
        <v>0</v>
      </c>
      <c r="J10" s="171">
        <v>6</v>
      </c>
      <c r="K10" s="170">
        <v>0</v>
      </c>
      <c r="L10" s="171"/>
      <c r="M10" s="170"/>
      <c r="O10" s="172">
        <f t="shared" ref="O10:P12" si="0">H10+J10+L10</f>
        <v>12</v>
      </c>
      <c r="P10" s="172">
        <f t="shared" si="0"/>
        <v>0</v>
      </c>
      <c r="Q10" s="172">
        <f>IF(H10&gt;I10,1,0)+IF(J10&gt;K10,1,0)+IF(L10&gt;M10,1,0)</f>
        <v>2</v>
      </c>
      <c r="R10" s="173">
        <f>IF(H10&lt;I10,1,0)+IF(J10&lt;K10,1,0)+IF(L10&lt;M10,1,0)</f>
        <v>0</v>
      </c>
      <c r="S10" s="173">
        <f>IF(Q10&gt;R10,1,0)</f>
        <v>1</v>
      </c>
      <c r="T10" s="173">
        <f>IF(Q10&lt;R10,1,0)</f>
        <v>0</v>
      </c>
      <c r="V10" s="168"/>
      <c r="W10" s="165"/>
      <c r="Y10" s="103"/>
    </row>
    <row r="11" spans="1:25" ht="14.45" customHeight="1" thickBot="1">
      <c r="A11" s="153"/>
      <c r="B11" s="153"/>
      <c r="C11" s="158"/>
      <c r="D11" s="170" t="s">
        <v>293</v>
      </c>
      <c r="E11" s="158" t="s">
        <v>69</v>
      </c>
      <c r="F11" s="170"/>
      <c r="G11" s="158" t="s">
        <v>161</v>
      </c>
      <c r="H11" s="171">
        <v>6</v>
      </c>
      <c r="I11" s="170">
        <v>0</v>
      </c>
      <c r="J11" s="171">
        <v>6</v>
      </c>
      <c r="K11" s="170">
        <v>0</v>
      </c>
      <c r="L11" s="171"/>
      <c r="M11" s="170"/>
      <c r="O11" s="174">
        <f t="shared" si="0"/>
        <v>12</v>
      </c>
      <c r="P11" s="174">
        <f t="shared" si="0"/>
        <v>0</v>
      </c>
      <c r="Q11" s="174">
        <f>IF(H11&gt;I11,1,0)+IF(J11&gt;K11,1,0)+IF(L11&gt;M11,1,0)</f>
        <v>2</v>
      </c>
      <c r="R11" s="175">
        <f>IF(H11&lt;I11,1,0)+IF(J11&lt;K11,1,0)+IF(L11&lt;M11,1,0)</f>
        <v>0</v>
      </c>
      <c r="S11" s="175">
        <f>IF(Q11&gt;R11,1,0)</f>
        <v>1</v>
      </c>
      <c r="T11" s="175">
        <f>IF(Q11&lt;R11,1,0)</f>
        <v>0</v>
      </c>
      <c r="V11" s="168"/>
      <c r="W11" s="165"/>
      <c r="Y11" s="103"/>
    </row>
    <row r="12" spans="1:25" ht="14.45" customHeight="1" thickBot="1">
      <c r="A12" s="153"/>
      <c r="B12" s="153"/>
      <c r="C12" s="266"/>
      <c r="D12" s="268" t="s">
        <v>294</v>
      </c>
      <c r="E12" s="158" t="s">
        <v>308</v>
      </c>
      <c r="F12" s="176"/>
      <c r="G12" s="158" t="s">
        <v>163</v>
      </c>
      <c r="H12" s="270">
        <v>6</v>
      </c>
      <c r="I12" s="273">
        <v>0</v>
      </c>
      <c r="J12" s="270">
        <v>6</v>
      </c>
      <c r="K12" s="273">
        <v>0</v>
      </c>
      <c r="L12" s="270"/>
      <c r="M12" s="273"/>
      <c r="O12" s="285">
        <f t="shared" si="0"/>
        <v>12</v>
      </c>
      <c r="P12" s="285">
        <f t="shared" si="0"/>
        <v>0</v>
      </c>
      <c r="Q12" s="285">
        <f>IF(H12&gt;I12,1,0)+IF(J12&gt;K12,1,0)+IF(L12&gt;M12,1,0)</f>
        <v>2</v>
      </c>
      <c r="R12" s="285">
        <f>IF(H12&lt;I12,1,0)+IF(J12&lt;K12,1,0)+IF(L12&lt;M12,1,0)</f>
        <v>0</v>
      </c>
      <c r="S12" s="285">
        <f>IF(Q12&gt;R12,1,0)</f>
        <v>1</v>
      </c>
      <c r="T12" s="285">
        <f>IF(Q12&lt;R12,1,0)</f>
        <v>0</v>
      </c>
      <c r="V12" s="164"/>
      <c r="W12" s="165"/>
      <c r="Y12" s="103"/>
    </row>
    <row r="13" spans="1:25" ht="14.45" customHeight="1" thickBot="1">
      <c r="A13" s="153"/>
      <c r="B13" s="153"/>
      <c r="C13" s="266"/>
      <c r="D13" s="268"/>
      <c r="E13" s="177" t="s">
        <v>283</v>
      </c>
      <c r="F13" s="178"/>
      <c r="G13" s="177" t="s">
        <v>283</v>
      </c>
      <c r="H13" s="271"/>
      <c r="I13" s="274"/>
      <c r="J13" s="271"/>
      <c r="K13" s="274"/>
      <c r="L13" s="271"/>
      <c r="M13" s="274"/>
      <c r="O13" s="286"/>
      <c r="P13" s="286"/>
      <c r="Q13" s="286"/>
      <c r="R13" s="286"/>
      <c r="S13" s="286"/>
      <c r="T13" s="286"/>
      <c r="V13" s="168"/>
      <c r="W13" s="165"/>
      <c r="Y13" s="103"/>
    </row>
    <row r="14" spans="1:25" ht="14.45" customHeight="1" thickBot="1">
      <c r="A14" s="153"/>
      <c r="B14" s="153"/>
      <c r="C14" s="267"/>
      <c r="D14" s="269"/>
      <c r="E14" s="158" t="s">
        <v>69</v>
      </c>
      <c r="F14" s="179"/>
      <c r="G14" s="158" t="s">
        <v>310</v>
      </c>
      <c r="H14" s="272"/>
      <c r="I14" s="275"/>
      <c r="J14" s="272"/>
      <c r="K14" s="275"/>
      <c r="L14" s="272"/>
      <c r="M14" s="275"/>
      <c r="O14" s="287"/>
      <c r="P14" s="287"/>
      <c r="Q14" s="287"/>
      <c r="R14" s="287"/>
      <c r="S14" s="287"/>
      <c r="T14" s="287"/>
      <c r="V14" s="168"/>
      <c r="Y14" s="103"/>
    </row>
    <row r="15" spans="1:25" ht="14.45" customHeight="1" thickBot="1">
      <c r="A15" s="153"/>
      <c r="B15" s="153"/>
      <c r="G15" s="180"/>
      <c r="H15" s="180"/>
      <c r="O15" s="175">
        <f t="shared" ref="O15:T15" si="1">O10+O11+O12</f>
        <v>36</v>
      </c>
      <c r="P15" s="175">
        <f t="shared" si="1"/>
        <v>0</v>
      </c>
      <c r="Q15" s="174">
        <f t="shared" si="1"/>
        <v>6</v>
      </c>
      <c r="R15" s="175">
        <f t="shared" si="1"/>
        <v>0</v>
      </c>
      <c r="S15" s="175">
        <f t="shared" si="1"/>
        <v>3</v>
      </c>
      <c r="T15" s="175">
        <f t="shared" si="1"/>
        <v>0</v>
      </c>
      <c r="V15" s="168"/>
      <c r="Y15" s="103"/>
    </row>
    <row r="16" spans="1:25" ht="21" customHeight="1">
      <c r="A16" s="153"/>
      <c r="B16" s="153"/>
      <c r="C16" s="244" t="s">
        <v>278</v>
      </c>
      <c r="D16" s="245"/>
      <c r="E16" s="245"/>
      <c r="F16" s="245"/>
      <c r="G16" s="245"/>
      <c r="H16" s="245"/>
      <c r="I16" s="245"/>
      <c r="J16" s="245"/>
      <c r="K16" s="245"/>
      <c r="L16" s="245"/>
      <c r="M16" s="246"/>
    </row>
    <row r="17" spans="1:25" ht="6" customHeight="1" thickBot="1">
      <c r="A17" s="153"/>
      <c r="B17" s="153"/>
      <c r="C17" s="247"/>
      <c r="D17" s="248"/>
      <c r="E17" s="248"/>
      <c r="F17" s="248"/>
      <c r="G17" s="248"/>
      <c r="H17" s="248"/>
      <c r="I17" s="248"/>
      <c r="J17" s="248"/>
      <c r="K17" s="248"/>
      <c r="L17" s="248"/>
      <c r="M17" s="249"/>
    </row>
    <row r="18" spans="1:25" ht="14.45" customHeight="1" thickBot="1">
      <c r="A18" s="153"/>
      <c r="B18" s="153"/>
      <c r="C18" s="250" t="s">
        <v>225</v>
      </c>
      <c r="D18" s="251"/>
      <c r="E18" s="252" t="s">
        <v>279</v>
      </c>
      <c r="F18" s="253"/>
      <c r="G18" s="154" t="s">
        <v>280</v>
      </c>
      <c r="H18" s="254" t="s">
        <v>281</v>
      </c>
      <c r="I18" s="255"/>
      <c r="J18" s="255"/>
      <c r="K18" s="255"/>
      <c r="L18" s="255"/>
      <c r="M18" s="256"/>
      <c r="R18" s="155"/>
      <c r="S18" s="156"/>
      <c r="T18" s="157"/>
      <c r="U18" s="157"/>
    </row>
    <row r="19" spans="1:25" ht="14.45" customHeight="1" thickBot="1">
      <c r="A19" s="153"/>
      <c r="B19" s="153"/>
      <c r="C19" s="257">
        <v>45146</v>
      </c>
      <c r="D19" s="258"/>
      <c r="E19" s="259" t="s">
        <v>233</v>
      </c>
      <c r="F19" s="260"/>
      <c r="G19" s="158"/>
      <c r="H19" s="261"/>
      <c r="I19" s="262"/>
      <c r="J19" s="262"/>
      <c r="K19" s="262"/>
      <c r="L19" s="262"/>
      <c r="M19" s="263"/>
    </row>
    <row r="20" spans="1:25" ht="14.45" customHeight="1" thickBot="1">
      <c r="A20" s="153"/>
      <c r="B20" s="153"/>
      <c r="C20" s="261"/>
      <c r="D20" s="262"/>
      <c r="E20" s="262"/>
      <c r="F20" s="262"/>
      <c r="G20" s="262"/>
      <c r="H20" s="262"/>
      <c r="I20" s="262"/>
      <c r="J20" s="262"/>
      <c r="K20" s="262"/>
      <c r="L20" s="262"/>
      <c r="M20" s="263"/>
    </row>
    <row r="21" spans="1:25" ht="14.45" customHeight="1" thickBot="1">
      <c r="A21" s="153"/>
      <c r="B21" s="153"/>
      <c r="C21" s="159" t="s">
        <v>227</v>
      </c>
      <c r="D21" s="160"/>
      <c r="E21" s="159" t="s">
        <v>282</v>
      </c>
      <c r="F21" s="160" t="s">
        <v>283</v>
      </c>
      <c r="G21" s="159" t="s">
        <v>282</v>
      </c>
      <c r="H21" s="276" t="s">
        <v>228</v>
      </c>
      <c r="I21" s="276"/>
      <c r="J21" s="276"/>
      <c r="K21" s="276"/>
      <c r="L21" s="276"/>
      <c r="M21" s="251"/>
      <c r="Y21" s="103"/>
    </row>
    <row r="22" spans="1:25" ht="14.45" customHeight="1" thickBot="1">
      <c r="A22" s="153"/>
      <c r="B22" s="153"/>
      <c r="C22" s="161"/>
      <c r="D22" s="162"/>
      <c r="E22" s="163" t="s">
        <v>10</v>
      </c>
      <c r="F22" s="162"/>
      <c r="G22" s="161" t="s">
        <v>314</v>
      </c>
      <c r="H22" s="277">
        <f>S29</f>
        <v>3</v>
      </c>
      <c r="I22" s="278"/>
      <c r="J22" s="279"/>
      <c r="K22" s="280">
        <f>T29</f>
        <v>0</v>
      </c>
      <c r="L22" s="281"/>
      <c r="M22" s="282"/>
      <c r="V22" s="164"/>
      <c r="W22" s="165"/>
      <c r="Y22" s="103"/>
    </row>
    <row r="23" spans="1:25" ht="14.45" customHeight="1" thickBot="1">
      <c r="A23" s="153"/>
      <c r="B23" s="153"/>
      <c r="C23" s="166" t="s">
        <v>226</v>
      </c>
      <c r="D23" s="167" t="s">
        <v>284</v>
      </c>
      <c r="E23" s="166" t="s">
        <v>285</v>
      </c>
      <c r="F23" s="167"/>
      <c r="G23" s="166" t="s">
        <v>285</v>
      </c>
      <c r="H23" s="262" t="s">
        <v>286</v>
      </c>
      <c r="I23" s="263"/>
      <c r="J23" s="262" t="s">
        <v>287</v>
      </c>
      <c r="K23" s="263"/>
      <c r="L23" s="283" t="s">
        <v>288</v>
      </c>
      <c r="M23" s="284"/>
      <c r="O23" s="264" t="s">
        <v>289</v>
      </c>
      <c r="P23" s="265"/>
      <c r="Q23" s="264" t="s">
        <v>290</v>
      </c>
      <c r="R23" s="265"/>
      <c r="S23" s="264" t="s">
        <v>284</v>
      </c>
      <c r="T23" s="265"/>
      <c r="V23" s="168"/>
      <c r="W23" s="165"/>
      <c r="Y23" s="103"/>
    </row>
    <row r="24" spans="1:25" ht="14.45" customHeight="1" thickBot="1">
      <c r="A24" s="153"/>
      <c r="B24" s="153"/>
      <c r="C24" s="169" t="s">
        <v>291</v>
      </c>
      <c r="D24" s="170" t="s">
        <v>292</v>
      </c>
      <c r="E24" s="158" t="s">
        <v>139</v>
      </c>
      <c r="F24" s="170"/>
      <c r="G24" s="158" t="s">
        <v>309</v>
      </c>
      <c r="H24" s="171">
        <v>6</v>
      </c>
      <c r="I24" s="170">
        <v>0</v>
      </c>
      <c r="J24" s="171">
        <v>6</v>
      </c>
      <c r="K24" s="170">
        <v>0</v>
      </c>
      <c r="L24" s="171"/>
      <c r="M24" s="170"/>
      <c r="O24" s="172">
        <f t="shared" ref="O24:P26" si="2">H24+J24+L24</f>
        <v>12</v>
      </c>
      <c r="P24" s="172">
        <f t="shared" si="2"/>
        <v>0</v>
      </c>
      <c r="Q24" s="172">
        <f>IF(H24&gt;I24,1,0)+IF(J24&gt;K24,1,0)+IF(L24&gt;M24,1,0)</f>
        <v>2</v>
      </c>
      <c r="R24" s="173">
        <f>IF(H24&lt;I24,1,0)+IF(J24&lt;K24,1,0)+IF(L24&lt;M24,1,0)</f>
        <v>0</v>
      </c>
      <c r="S24" s="173">
        <f>IF(Q24&gt;R24,1,0)</f>
        <v>1</v>
      </c>
      <c r="T24" s="173">
        <f>IF(Q24&lt;R24,1,0)</f>
        <v>0</v>
      </c>
      <c r="V24" s="168"/>
      <c r="W24" s="165"/>
      <c r="Y24" s="103"/>
    </row>
    <row r="25" spans="1:25" ht="14.45" customHeight="1" thickBot="1">
      <c r="A25" s="153"/>
      <c r="B25" s="153"/>
      <c r="C25" s="158"/>
      <c r="D25" s="170" t="s">
        <v>293</v>
      </c>
      <c r="E25" s="158" t="s">
        <v>138</v>
      </c>
      <c r="F25" s="170"/>
      <c r="G25" s="158" t="s">
        <v>161</v>
      </c>
      <c r="H25" s="171">
        <v>6</v>
      </c>
      <c r="I25" s="170">
        <v>0</v>
      </c>
      <c r="J25" s="171">
        <v>6</v>
      </c>
      <c r="K25" s="170">
        <v>0</v>
      </c>
      <c r="L25" s="171"/>
      <c r="M25" s="170"/>
      <c r="O25" s="174">
        <f t="shared" si="2"/>
        <v>12</v>
      </c>
      <c r="P25" s="174">
        <f t="shared" si="2"/>
        <v>0</v>
      </c>
      <c r="Q25" s="174">
        <f>IF(H25&gt;I25,1,0)+IF(J25&gt;K25,1,0)+IF(L25&gt;M25,1,0)</f>
        <v>2</v>
      </c>
      <c r="R25" s="175">
        <f>IF(H25&lt;I25,1,0)+IF(J25&lt;K25,1,0)+IF(L25&lt;M25,1,0)</f>
        <v>0</v>
      </c>
      <c r="S25" s="175">
        <f>IF(Q25&gt;R25,1,0)</f>
        <v>1</v>
      </c>
      <c r="T25" s="175">
        <f>IF(Q25&lt;R25,1,0)</f>
        <v>0</v>
      </c>
      <c r="V25" s="168"/>
      <c r="W25" s="165"/>
      <c r="Y25" s="103"/>
    </row>
    <row r="26" spans="1:25" ht="14.45" customHeight="1" thickBot="1">
      <c r="A26" s="153"/>
      <c r="B26" s="153"/>
      <c r="C26" s="266"/>
      <c r="D26" s="268" t="s">
        <v>294</v>
      </c>
      <c r="E26" s="158" t="s">
        <v>139</v>
      </c>
      <c r="F26" s="176"/>
      <c r="G26" s="158" t="s">
        <v>163</v>
      </c>
      <c r="H26" s="270">
        <v>6</v>
      </c>
      <c r="I26" s="273">
        <v>0</v>
      </c>
      <c r="J26" s="270">
        <v>6</v>
      </c>
      <c r="K26" s="273">
        <v>0</v>
      </c>
      <c r="L26" s="270"/>
      <c r="M26" s="273"/>
      <c r="O26" s="285">
        <f t="shared" si="2"/>
        <v>12</v>
      </c>
      <c r="P26" s="285">
        <f t="shared" si="2"/>
        <v>0</v>
      </c>
      <c r="Q26" s="285">
        <f>IF(H26&gt;I26,1,0)+IF(J26&gt;K26,1,0)+IF(L26&gt;M26,1,0)</f>
        <v>2</v>
      </c>
      <c r="R26" s="285">
        <f>IF(H26&lt;I26,1,0)+IF(J26&lt;K26,1,0)+IF(L26&lt;M26,1,0)</f>
        <v>0</v>
      </c>
      <c r="S26" s="285">
        <f>IF(Q26&gt;R26,1,0)</f>
        <v>1</v>
      </c>
      <c r="T26" s="285">
        <f>IF(Q26&lt;R26,1,0)</f>
        <v>0</v>
      </c>
      <c r="V26" s="164"/>
      <c r="W26" s="165"/>
      <c r="Y26" s="103"/>
    </row>
    <row r="27" spans="1:25" ht="14.45" customHeight="1" thickBot="1">
      <c r="A27" s="153"/>
      <c r="B27" s="153"/>
      <c r="C27" s="266"/>
      <c r="D27" s="268"/>
      <c r="E27" s="177" t="s">
        <v>283</v>
      </c>
      <c r="F27" s="178"/>
      <c r="G27" s="177" t="s">
        <v>283</v>
      </c>
      <c r="H27" s="271"/>
      <c r="I27" s="274"/>
      <c r="J27" s="271"/>
      <c r="K27" s="274"/>
      <c r="L27" s="271"/>
      <c r="M27" s="274"/>
      <c r="O27" s="286"/>
      <c r="P27" s="286"/>
      <c r="Q27" s="286"/>
      <c r="R27" s="286"/>
      <c r="S27" s="286"/>
      <c r="T27" s="286"/>
      <c r="V27" s="168"/>
      <c r="W27" s="165"/>
      <c r="Y27" s="103"/>
    </row>
    <row r="28" spans="1:25" ht="14.45" customHeight="1" thickBot="1">
      <c r="A28" s="153"/>
      <c r="B28" s="153"/>
      <c r="C28" s="267"/>
      <c r="D28" s="269"/>
      <c r="E28" s="158" t="s">
        <v>138</v>
      </c>
      <c r="F28" s="179"/>
      <c r="G28" s="158" t="s">
        <v>162</v>
      </c>
      <c r="H28" s="272"/>
      <c r="I28" s="275"/>
      <c r="J28" s="272"/>
      <c r="K28" s="275"/>
      <c r="L28" s="272"/>
      <c r="M28" s="275"/>
      <c r="O28" s="287"/>
      <c r="P28" s="287"/>
      <c r="Q28" s="287"/>
      <c r="R28" s="287"/>
      <c r="S28" s="287"/>
      <c r="T28" s="287"/>
      <c r="V28" s="168"/>
      <c r="Y28" s="103"/>
    </row>
    <row r="29" spans="1:25" ht="14.45" customHeight="1" thickBot="1">
      <c r="A29" s="153"/>
      <c r="B29" s="153"/>
      <c r="G29" s="180"/>
      <c r="H29" s="180"/>
      <c r="O29" s="175">
        <f t="shared" ref="O29:T29" si="3">O24+O25+O26</f>
        <v>36</v>
      </c>
      <c r="P29" s="175">
        <f t="shared" si="3"/>
        <v>0</v>
      </c>
      <c r="Q29" s="174">
        <f t="shared" si="3"/>
        <v>6</v>
      </c>
      <c r="R29" s="175">
        <f t="shared" si="3"/>
        <v>0</v>
      </c>
      <c r="S29" s="175">
        <f t="shared" si="3"/>
        <v>3</v>
      </c>
      <c r="T29" s="175">
        <f t="shared" si="3"/>
        <v>0</v>
      </c>
      <c r="V29" s="168"/>
      <c r="Y29" s="103"/>
    </row>
    <row r="30" spans="1:25">
      <c r="C30" s="244" t="s">
        <v>278</v>
      </c>
      <c r="D30" s="245"/>
      <c r="E30" s="245"/>
      <c r="F30" s="245"/>
      <c r="G30" s="245"/>
      <c r="H30" s="245"/>
      <c r="I30" s="245"/>
      <c r="J30" s="245"/>
      <c r="K30" s="245"/>
      <c r="L30" s="245"/>
      <c r="M30" s="246"/>
    </row>
    <row r="31" spans="1:25" ht="12" thickBot="1">
      <c r="C31" s="247"/>
      <c r="D31" s="248"/>
      <c r="E31" s="248"/>
      <c r="F31" s="248"/>
      <c r="G31" s="248"/>
      <c r="H31" s="248"/>
      <c r="I31" s="248"/>
      <c r="J31" s="248"/>
      <c r="K31" s="248"/>
      <c r="L31" s="248"/>
      <c r="M31" s="249"/>
    </row>
    <row r="32" spans="1:25" ht="12" thickBot="1">
      <c r="C32" s="250" t="s">
        <v>225</v>
      </c>
      <c r="D32" s="251"/>
      <c r="E32" s="252" t="s">
        <v>279</v>
      </c>
      <c r="F32" s="253"/>
      <c r="G32" s="154" t="s">
        <v>280</v>
      </c>
      <c r="H32" s="254" t="s">
        <v>281</v>
      </c>
      <c r="I32" s="255"/>
      <c r="J32" s="255"/>
      <c r="K32" s="255"/>
      <c r="L32" s="255"/>
      <c r="M32" s="256"/>
      <c r="R32" s="155"/>
      <c r="S32" s="156"/>
      <c r="T32" s="157"/>
    </row>
    <row r="33" spans="3:20" ht="12" thickBot="1">
      <c r="C33" s="257">
        <v>45147</v>
      </c>
      <c r="D33" s="258"/>
      <c r="E33" s="259" t="s">
        <v>233</v>
      </c>
      <c r="F33" s="260"/>
      <c r="G33" s="158"/>
      <c r="H33" s="261"/>
      <c r="I33" s="262"/>
      <c r="J33" s="262"/>
      <c r="K33" s="262"/>
      <c r="L33" s="262"/>
      <c r="M33" s="263"/>
    </row>
    <row r="34" spans="3:20" ht="12" thickBot="1">
      <c r="C34" s="261"/>
      <c r="D34" s="262"/>
      <c r="E34" s="262"/>
      <c r="F34" s="262"/>
      <c r="G34" s="262"/>
      <c r="H34" s="262"/>
      <c r="I34" s="262"/>
      <c r="J34" s="262"/>
      <c r="K34" s="262"/>
      <c r="L34" s="262"/>
      <c r="M34" s="263"/>
    </row>
    <row r="35" spans="3:20" ht="12" thickBot="1">
      <c r="C35" s="159" t="s">
        <v>227</v>
      </c>
      <c r="D35" s="160"/>
      <c r="E35" s="159" t="s">
        <v>282</v>
      </c>
      <c r="F35" s="160" t="s">
        <v>283</v>
      </c>
      <c r="G35" s="159" t="s">
        <v>282</v>
      </c>
      <c r="H35" s="276" t="s">
        <v>228</v>
      </c>
      <c r="I35" s="276"/>
      <c r="J35" s="276"/>
      <c r="K35" s="276"/>
      <c r="L35" s="276"/>
      <c r="M35" s="251"/>
    </row>
    <row r="36" spans="3:20" ht="12" thickBot="1">
      <c r="C36" s="161"/>
      <c r="D36" s="162"/>
      <c r="E36" s="163" t="s">
        <v>300</v>
      </c>
      <c r="F36" s="162"/>
      <c r="G36" s="161" t="s">
        <v>301</v>
      </c>
      <c r="H36" s="277">
        <f>S43</f>
        <v>2</v>
      </c>
      <c r="I36" s="278"/>
      <c r="J36" s="279"/>
      <c r="K36" s="280">
        <f>T43</f>
        <v>1</v>
      </c>
      <c r="L36" s="281"/>
      <c r="M36" s="282"/>
    </row>
    <row r="37" spans="3:20" ht="12" thickBot="1">
      <c r="C37" s="166" t="s">
        <v>226</v>
      </c>
      <c r="D37" s="167" t="s">
        <v>284</v>
      </c>
      <c r="E37" s="166" t="s">
        <v>285</v>
      </c>
      <c r="F37" s="167"/>
      <c r="G37" s="166" t="s">
        <v>285</v>
      </c>
      <c r="H37" s="262" t="s">
        <v>286</v>
      </c>
      <c r="I37" s="263"/>
      <c r="J37" s="262" t="s">
        <v>287</v>
      </c>
      <c r="K37" s="263"/>
      <c r="L37" s="283" t="s">
        <v>288</v>
      </c>
      <c r="M37" s="284"/>
      <c r="O37" s="264" t="s">
        <v>289</v>
      </c>
      <c r="P37" s="265"/>
      <c r="Q37" s="264" t="s">
        <v>290</v>
      </c>
      <c r="R37" s="265"/>
      <c r="S37" s="264" t="s">
        <v>284</v>
      </c>
      <c r="T37" s="265"/>
    </row>
    <row r="38" spans="3:20" ht="12" thickBot="1">
      <c r="C38" s="169" t="s">
        <v>291</v>
      </c>
      <c r="D38" s="170" t="s">
        <v>292</v>
      </c>
      <c r="E38" s="158" t="s">
        <v>136</v>
      </c>
      <c r="F38" s="170"/>
      <c r="G38" s="158" t="s">
        <v>70</v>
      </c>
      <c r="H38" s="171">
        <v>6</v>
      </c>
      <c r="I38" s="170">
        <v>0</v>
      </c>
      <c r="J38" s="171">
        <v>6</v>
      </c>
      <c r="K38" s="170">
        <v>0</v>
      </c>
      <c r="L38" s="171"/>
      <c r="M38" s="170"/>
      <c r="O38" s="172">
        <f t="shared" ref="O38:P40" si="4">H38+J38+L38</f>
        <v>12</v>
      </c>
      <c r="P38" s="172">
        <f t="shared" si="4"/>
        <v>0</v>
      </c>
      <c r="Q38" s="172">
        <f>IF(H38&gt;I38,1,0)+IF(J38&gt;K38,1,0)+IF(L38&gt;M38,1,0)</f>
        <v>2</v>
      </c>
      <c r="R38" s="173">
        <f>IF(H38&lt;I38,1,0)+IF(J38&lt;K38,1,0)+IF(L38&lt;M38,1,0)</f>
        <v>0</v>
      </c>
      <c r="S38" s="173">
        <f>IF(Q38&gt;R38,1,0)</f>
        <v>1</v>
      </c>
      <c r="T38" s="173">
        <f>IF(Q38&lt;R38,1,0)</f>
        <v>0</v>
      </c>
    </row>
    <row r="39" spans="3:20" ht="12" thickBot="1">
      <c r="C39" s="158"/>
      <c r="D39" s="170" t="s">
        <v>293</v>
      </c>
      <c r="E39" s="158" t="s">
        <v>137</v>
      </c>
      <c r="F39" s="170"/>
      <c r="G39" s="158" t="s">
        <v>69</v>
      </c>
      <c r="H39" s="171">
        <v>0</v>
      </c>
      <c r="I39" s="170">
        <v>6</v>
      </c>
      <c r="J39" s="171">
        <v>0</v>
      </c>
      <c r="K39" s="170">
        <v>6</v>
      </c>
      <c r="L39" s="171"/>
      <c r="M39" s="170"/>
      <c r="O39" s="174">
        <f t="shared" si="4"/>
        <v>0</v>
      </c>
      <c r="P39" s="174">
        <f t="shared" si="4"/>
        <v>12</v>
      </c>
      <c r="Q39" s="174">
        <f>IF(H39&gt;I39,1,0)+IF(J39&gt;K39,1,0)+IF(L39&gt;M39,1,0)</f>
        <v>0</v>
      </c>
      <c r="R39" s="175">
        <f>IF(H39&lt;I39,1,0)+IF(J39&lt;K39,1,0)+IF(L39&lt;M39,1,0)</f>
        <v>2</v>
      </c>
      <c r="S39" s="175">
        <f>IF(Q39&gt;R39,1,0)</f>
        <v>0</v>
      </c>
      <c r="T39" s="175">
        <f>IF(Q39&lt;R39,1,0)</f>
        <v>1</v>
      </c>
    </row>
    <row r="40" spans="3:20" ht="12" customHeight="1" thickBot="1">
      <c r="C40" s="266"/>
      <c r="D40" s="268" t="s">
        <v>294</v>
      </c>
      <c r="E40" s="158" t="s">
        <v>136</v>
      </c>
      <c r="F40" s="176"/>
      <c r="G40" s="158" t="s">
        <v>70</v>
      </c>
      <c r="H40" s="270">
        <v>6</v>
      </c>
      <c r="I40" s="273">
        <v>0</v>
      </c>
      <c r="J40" s="270">
        <v>6</v>
      </c>
      <c r="K40" s="273">
        <v>0</v>
      </c>
      <c r="L40" s="270"/>
      <c r="M40" s="273"/>
      <c r="O40" s="285">
        <f t="shared" si="4"/>
        <v>12</v>
      </c>
      <c r="P40" s="285">
        <f t="shared" si="4"/>
        <v>0</v>
      </c>
      <c r="Q40" s="285">
        <f>IF(H40&gt;I40,1,0)+IF(J40&gt;K40,1,0)+IF(L40&gt;M40,1,0)</f>
        <v>2</v>
      </c>
      <c r="R40" s="285">
        <f>IF(H40&lt;I40,1,0)+IF(J40&lt;K40,1,0)+IF(L40&lt;M40,1,0)</f>
        <v>0</v>
      </c>
      <c r="S40" s="285">
        <f>IF(Q40&gt;R40,1,0)</f>
        <v>1</v>
      </c>
      <c r="T40" s="285">
        <f>IF(Q40&lt;R40,1,0)</f>
        <v>0</v>
      </c>
    </row>
    <row r="41" spans="3:20" ht="12" thickBot="1">
      <c r="C41" s="266"/>
      <c r="D41" s="268"/>
      <c r="E41" s="177" t="s">
        <v>283</v>
      </c>
      <c r="F41" s="178"/>
      <c r="G41" s="177" t="s">
        <v>283</v>
      </c>
      <c r="H41" s="271"/>
      <c r="I41" s="274"/>
      <c r="J41" s="271"/>
      <c r="K41" s="274"/>
      <c r="L41" s="271"/>
      <c r="M41" s="274"/>
      <c r="O41" s="286"/>
      <c r="P41" s="286"/>
      <c r="Q41" s="286"/>
      <c r="R41" s="286"/>
      <c r="S41" s="286"/>
      <c r="T41" s="286"/>
    </row>
    <row r="42" spans="3:20" ht="12" thickBot="1">
      <c r="C42" s="267"/>
      <c r="D42" s="269"/>
      <c r="E42" s="158" t="s">
        <v>137</v>
      </c>
      <c r="F42" s="179"/>
      <c r="G42" s="158" t="s">
        <v>69</v>
      </c>
      <c r="H42" s="272"/>
      <c r="I42" s="275"/>
      <c r="J42" s="272"/>
      <c r="K42" s="275"/>
      <c r="L42" s="272"/>
      <c r="M42" s="275"/>
      <c r="O42" s="287"/>
      <c r="P42" s="287"/>
      <c r="Q42" s="287"/>
      <c r="R42" s="287"/>
      <c r="S42" s="287"/>
      <c r="T42" s="287"/>
    </row>
    <row r="43" spans="3:20" ht="12" thickBot="1">
      <c r="G43" s="180"/>
      <c r="H43" s="180"/>
      <c r="O43" s="175">
        <f t="shared" ref="O43:T43" si="5">O38+O39+O40</f>
        <v>24</v>
      </c>
      <c r="P43" s="175">
        <f t="shared" si="5"/>
        <v>12</v>
      </c>
      <c r="Q43" s="174">
        <f t="shared" si="5"/>
        <v>4</v>
      </c>
      <c r="R43" s="175">
        <f t="shared" si="5"/>
        <v>2</v>
      </c>
      <c r="S43" s="175">
        <f t="shared" si="5"/>
        <v>2</v>
      </c>
      <c r="T43" s="175">
        <f t="shared" si="5"/>
        <v>1</v>
      </c>
    </row>
    <row r="44" spans="3:20">
      <c r="C44" s="244" t="s">
        <v>278</v>
      </c>
      <c r="D44" s="245"/>
      <c r="E44" s="245"/>
      <c r="F44" s="245"/>
      <c r="G44" s="245"/>
      <c r="H44" s="245"/>
      <c r="I44" s="245"/>
      <c r="J44" s="245"/>
      <c r="K44" s="245"/>
      <c r="L44" s="245"/>
      <c r="M44" s="246"/>
    </row>
    <row r="45" spans="3:20" ht="12" thickBot="1">
      <c r="C45" s="247"/>
      <c r="D45" s="248"/>
      <c r="E45" s="248"/>
      <c r="F45" s="248"/>
      <c r="G45" s="248"/>
      <c r="H45" s="248"/>
      <c r="I45" s="248"/>
      <c r="J45" s="248"/>
      <c r="K45" s="248"/>
      <c r="L45" s="248"/>
      <c r="M45" s="249"/>
    </row>
    <row r="46" spans="3:20" ht="12" thickBot="1">
      <c r="C46" s="250" t="s">
        <v>225</v>
      </c>
      <c r="D46" s="251"/>
      <c r="E46" s="252" t="s">
        <v>279</v>
      </c>
      <c r="F46" s="253"/>
      <c r="G46" s="154" t="s">
        <v>280</v>
      </c>
      <c r="H46" s="254" t="s">
        <v>281</v>
      </c>
      <c r="I46" s="255"/>
      <c r="J46" s="255"/>
      <c r="K46" s="255"/>
      <c r="L46" s="255"/>
      <c r="M46" s="256"/>
      <c r="R46" s="155"/>
      <c r="S46" s="156"/>
      <c r="T46" s="157"/>
    </row>
    <row r="47" spans="3:20" ht="12" thickBot="1">
      <c r="C47" s="257">
        <v>45145</v>
      </c>
      <c r="D47" s="258"/>
      <c r="E47" s="259" t="s">
        <v>264</v>
      </c>
      <c r="F47" s="260"/>
      <c r="G47" s="158"/>
      <c r="H47" s="261"/>
      <c r="I47" s="262"/>
      <c r="J47" s="262"/>
      <c r="K47" s="262"/>
      <c r="L47" s="262"/>
      <c r="M47" s="263"/>
    </row>
    <row r="48" spans="3:20" ht="12" thickBot="1">
      <c r="C48" s="261"/>
      <c r="D48" s="262"/>
      <c r="E48" s="262"/>
      <c r="F48" s="262"/>
      <c r="G48" s="262"/>
      <c r="H48" s="262"/>
      <c r="I48" s="262"/>
      <c r="J48" s="262"/>
      <c r="K48" s="262"/>
      <c r="L48" s="262"/>
      <c r="M48" s="263"/>
    </row>
    <row r="49" spans="3:20" ht="12" thickBot="1">
      <c r="C49" s="159" t="s">
        <v>227</v>
      </c>
      <c r="D49" s="160"/>
      <c r="E49" s="159" t="s">
        <v>282</v>
      </c>
      <c r="F49" s="160" t="s">
        <v>283</v>
      </c>
      <c r="G49" s="159" t="s">
        <v>282</v>
      </c>
      <c r="H49" s="276" t="s">
        <v>228</v>
      </c>
      <c r="I49" s="276"/>
      <c r="J49" s="276"/>
      <c r="K49" s="276"/>
      <c r="L49" s="276"/>
      <c r="M49" s="251"/>
    </row>
    <row r="50" spans="3:20" ht="12" thickBot="1">
      <c r="C50" s="161"/>
      <c r="D50" s="162"/>
      <c r="E50" s="163" t="s">
        <v>320</v>
      </c>
      <c r="F50" s="162"/>
      <c r="G50" s="161" t="s">
        <v>321</v>
      </c>
      <c r="H50" s="277">
        <f>S57</f>
        <v>3</v>
      </c>
      <c r="I50" s="278"/>
      <c r="J50" s="279"/>
      <c r="K50" s="280">
        <f>T57</f>
        <v>0</v>
      </c>
      <c r="L50" s="281"/>
      <c r="M50" s="282"/>
    </row>
    <row r="51" spans="3:20" ht="12" thickBot="1">
      <c r="C51" s="166" t="s">
        <v>226</v>
      </c>
      <c r="D51" s="167" t="s">
        <v>284</v>
      </c>
      <c r="E51" s="166" t="s">
        <v>285</v>
      </c>
      <c r="F51" s="167"/>
      <c r="G51" s="166" t="s">
        <v>285</v>
      </c>
      <c r="H51" s="262" t="s">
        <v>286</v>
      </c>
      <c r="I51" s="263"/>
      <c r="J51" s="262" t="s">
        <v>287</v>
      </c>
      <c r="K51" s="263"/>
      <c r="L51" s="283" t="s">
        <v>288</v>
      </c>
      <c r="M51" s="284"/>
      <c r="O51" s="264" t="s">
        <v>289</v>
      </c>
      <c r="P51" s="265"/>
      <c r="Q51" s="264" t="s">
        <v>290</v>
      </c>
      <c r="R51" s="265"/>
      <c r="S51" s="264" t="s">
        <v>284</v>
      </c>
      <c r="T51" s="265"/>
    </row>
    <row r="52" spans="3:20" ht="12" thickBot="1">
      <c r="C52" s="169" t="s">
        <v>291</v>
      </c>
      <c r="D52" s="170" t="s">
        <v>292</v>
      </c>
      <c r="E52" s="158" t="s">
        <v>101</v>
      </c>
      <c r="F52" s="170"/>
      <c r="G52" s="158" t="s">
        <v>79</v>
      </c>
      <c r="H52" s="171">
        <v>6</v>
      </c>
      <c r="I52" s="170">
        <v>0</v>
      </c>
      <c r="J52" s="171">
        <v>6</v>
      </c>
      <c r="K52" s="170">
        <v>0</v>
      </c>
      <c r="L52" s="171"/>
      <c r="M52" s="170"/>
      <c r="O52" s="172">
        <f t="shared" ref="O52:P54" si="6">H52+J52+L52</f>
        <v>12</v>
      </c>
      <c r="P52" s="172">
        <f t="shared" si="6"/>
        <v>0</v>
      </c>
      <c r="Q52" s="172">
        <f>IF(H52&gt;I52,1,0)+IF(J52&gt;K52,1,0)+IF(L52&gt;M52,1,0)</f>
        <v>2</v>
      </c>
      <c r="R52" s="173">
        <f>IF(H52&lt;I52,1,0)+IF(J52&lt;K52,1,0)+IF(L52&lt;M52,1,0)</f>
        <v>0</v>
      </c>
      <c r="S52" s="173">
        <f>IF(Q52&gt;R52,1,0)</f>
        <v>1</v>
      </c>
      <c r="T52" s="173">
        <f>IF(Q52&lt;R52,1,0)</f>
        <v>0</v>
      </c>
    </row>
    <row r="53" spans="3:20" ht="12" thickBot="1">
      <c r="C53" s="158"/>
      <c r="D53" s="170" t="s">
        <v>293</v>
      </c>
      <c r="E53" s="158" t="s">
        <v>100</v>
      </c>
      <c r="F53" s="170"/>
      <c r="G53" s="158" t="s">
        <v>80</v>
      </c>
      <c r="H53" s="171">
        <v>6</v>
      </c>
      <c r="I53" s="170">
        <v>0</v>
      </c>
      <c r="J53" s="171">
        <v>6</v>
      </c>
      <c r="K53" s="170">
        <v>0</v>
      </c>
      <c r="L53" s="171"/>
      <c r="M53" s="170"/>
      <c r="O53" s="174">
        <f t="shared" si="6"/>
        <v>12</v>
      </c>
      <c r="P53" s="174">
        <f t="shared" si="6"/>
        <v>0</v>
      </c>
      <c r="Q53" s="174">
        <f>IF(H53&gt;I53,1,0)+IF(J53&gt;K53,1,0)+IF(L53&gt;M53,1,0)</f>
        <v>2</v>
      </c>
      <c r="R53" s="175">
        <f>IF(H53&lt;I53,1,0)+IF(J53&lt;K53,1,0)+IF(L53&lt;M53,1,0)</f>
        <v>0</v>
      </c>
      <c r="S53" s="175">
        <f>IF(Q53&gt;R53,1,0)</f>
        <v>1</v>
      </c>
      <c r="T53" s="175">
        <f>IF(Q53&lt;R53,1,0)</f>
        <v>0</v>
      </c>
    </row>
    <row r="54" spans="3:20" ht="12" customHeight="1" thickBot="1">
      <c r="C54" s="266"/>
      <c r="D54" s="268" t="s">
        <v>294</v>
      </c>
      <c r="E54" s="158" t="s">
        <v>101</v>
      </c>
      <c r="F54" s="176"/>
      <c r="G54" s="158"/>
      <c r="H54" s="270">
        <v>6</v>
      </c>
      <c r="I54" s="273">
        <v>0</v>
      </c>
      <c r="J54" s="270">
        <v>6</v>
      </c>
      <c r="K54" s="273">
        <v>0</v>
      </c>
      <c r="L54" s="270"/>
      <c r="M54" s="273"/>
      <c r="O54" s="285">
        <f t="shared" si="6"/>
        <v>12</v>
      </c>
      <c r="P54" s="285">
        <f t="shared" si="6"/>
        <v>0</v>
      </c>
      <c r="Q54" s="285">
        <f>IF(H54&gt;I54,1,0)+IF(J54&gt;K54,1,0)+IF(L54&gt;M54,1,0)</f>
        <v>2</v>
      </c>
      <c r="R54" s="285">
        <f>IF(H54&lt;I54,1,0)+IF(J54&lt;K54,1,0)+IF(L54&lt;M54,1,0)</f>
        <v>0</v>
      </c>
      <c r="S54" s="285">
        <f>IF(Q54&gt;R54,1,0)</f>
        <v>1</v>
      </c>
      <c r="T54" s="285">
        <f>IF(Q54&lt;R54,1,0)</f>
        <v>0</v>
      </c>
    </row>
    <row r="55" spans="3:20" ht="12" thickBot="1">
      <c r="C55" s="266"/>
      <c r="D55" s="268"/>
      <c r="E55" s="177" t="s">
        <v>283</v>
      </c>
      <c r="F55" s="178"/>
      <c r="G55" s="177" t="s">
        <v>283</v>
      </c>
      <c r="H55" s="271"/>
      <c r="I55" s="274"/>
      <c r="J55" s="271"/>
      <c r="K55" s="274"/>
      <c r="L55" s="271"/>
      <c r="M55" s="274"/>
      <c r="O55" s="286"/>
      <c r="P55" s="286"/>
      <c r="Q55" s="286"/>
      <c r="R55" s="286"/>
      <c r="S55" s="286"/>
      <c r="T55" s="286"/>
    </row>
    <row r="56" spans="3:20" ht="12" thickBot="1">
      <c r="C56" s="267"/>
      <c r="D56" s="269"/>
      <c r="E56" s="158" t="s">
        <v>102</v>
      </c>
      <c r="F56" s="179"/>
      <c r="G56" s="158"/>
      <c r="H56" s="272"/>
      <c r="I56" s="275"/>
      <c r="J56" s="272"/>
      <c r="K56" s="275"/>
      <c r="L56" s="272"/>
      <c r="M56" s="275"/>
      <c r="O56" s="287"/>
      <c r="P56" s="287"/>
      <c r="Q56" s="287"/>
      <c r="R56" s="287"/>
      <c r="S56" s="287"/>
      <c r="T56" s="287"/>
    </row>
    <row r="57" spans="3:20" ht="12" thickBot="1">
      <c r="G57" s="180"/>
      <c r="H57" s="180"/>
      <c r="O57" s="175">
        <f t="shared" ref="O57:T57" si="7">O52+O53+O54</f>
        <v>36</v>
      </c>
      <c r="P57" s="175">
        <f t="shared" si="7"/>
        <v>0</v>
      </c>
      <c r="Q57" s="174">
        <f t="shared" si="7"/>
        <v>6</v>
      </c>
      <c r="R57" s="175">
        <f t="shared" si="7"/>
        <v>0</v>
      </c>
      <c r="S57" s="175">
        <f t="shared" si="7"/>
        <v>3</v>
      </c>
      <c r="T57" s="175">
        <f t="shared" si="7"/>
        <v>0</v>
      </c>
    </row>
    <row r="58" spans="3:20">
      <c r="C58" s="244" t="s">
        <v>278</v>
      </c>
      <c r="D58" s="245"/>
      <c r="E58" s="245"/>
      <c r="F58" s="245"/>
      <c r="G58" s="245"/>
      <c r="H58" s="245"/>
      <c r="I58" s="245"/>
      <c r="J58" s="245"/>
      <c r="K58" s="245"/>
      <c r="L58" s="245"/>
      <c r="M58" s="246"/>
    </row>
    <row r="59" spans="3:20" ht="12" thickBot="1">
      <c r="C59" s="247"/>
      <c r="D59" s="248"/>
      <c r="E59" s="248"/>
      <c r="F59" s="248"/>
      <c r="G59" s="248"/>
      <c r="H59" s="248"/>
      <c r="I59" s="248"/>
      <c r="J59" s="248"/>
      <c r="K59" s="248"/>
      <c r="L59" s="248"/>
      <c r="M59" s="249"/>
    </row>
    <row r="60" spans="3:20" ht="12" thickBot="1">
      <c r="C60" s="250" t="s">
        <v>225</v>
      </c>
      <c r="D60" s="251"/>
      <c r="E60" s="252" t="s">
        <v>279</v>
      </c>
      <c r="F60" s="253"/>
      <c r="G60" s="154" t="s">
        <v>280</v>
      </c>
      <c r="H60" s="254" t="s">
        <v>281</v>
      </c>
      <c r="I60" s="255"/>
      <c r="J60" s="255"/>
      <c r="K60" s="255"/>
      <c r="L60" s="255"/>
      <c r="M60" s="256"/>
      <c r="R60" s="155"/>
      <c r="S60" s="156"/>
      <c r="T60" s="157"/>
    </row>
    <row r="61" spans="3:20" ht="12" thickBot="1">
      <c r="C61" s="257">
        <v>45146</v>
      </c>
      <c r="D61" s="258"/>
      <c r="E61" s="259" t="s">
        <v>264</v>
      </c>
      <c r="F61" s="260"/>
      <c r="G61" s="158"/>
      <c r="H61" s="261"/>
      <c r="I61" s="262"/>
      <c r="J61" s="262"/>
      <c r="K61" s="262"/>
      <c r="L61" s="262"/>
      <c r="M61" s="263"/>
    </row>
    <row r="62" spans="3:20" ht="12" thickBot="1">
      <c r="C62" s="261"/>
      <c r="D62" s="262"/>
      <c r="E62" s="262"/>
      <c r="F62" s="262"/>
      <c r="G62" s="262"/>
      <c r="H62" s="262"/>
      <c r="I62" s="262"/>
      <c r="J62" s="262"/>
      <c r="K62" s="262"/>
      <c r="L62" s="262"/>
      <c r="M62" s="263"/>
    </row>
    <row r="63" spans="3:20" ht="12" thickBot="1">
      <c r="C63" s="159" t="s">
        <v>227</v>
      </c>
      <c r="D63" s="160"/>
      <c r="E63" s="159" t="s">
        <v>282</v>
      </c>
      <c r="F63" s="160" t="s">
        <v>283</v>
      </c>
      <c r="G63" s="159" t="s">
        <v>282</v>
      </c>
      <c r="H63" s="276" t="s">
        <v>228</v>
      </c>
      <c r="I63" s="276"/>
      <c r="J63" s="276"/>
      <c r="K63" s="276"/>
      <c r="L63" s="276"/>
      <c r="M63" s="251"/>
    </row>
    <row r="64" spans="3:20" ht="12" thickBot="1">
      <c r="C64" s="161"/>
      <c r="D64" s="162"/>
      <c r="E64" s="163" t="s">
        <v>322</v>
      </c>
      <c r="F64" s="162"/>
      <c r="G64" s="161" t="s">
        <v>321</v>
      </c>
      <c r="H64" s="277">
        <f>S71</f>
        <v>3</v>
      </c>
      <c r="I64" s="278"/>
      <c r="J64" s="279"/>
      <c r="K64" s="280">
        <f>T71</f>
        <v>0</v>
      </c>
      <c r="L64" s="281"/>
      <c r="M64" s="282"/>
    </row>
    <row r="65" spans="3:20" ht="12" thickBot="1">
      <c r="C65" s="166" t="s">
        <v>226</v>
      </c>
      <c r="D65" s="167" t="s">
        <v>284</v>
      </c>
      <c r="E65" s="166" t="s">
        <v>285</v>
      </c>
      <c r="F65" s="167"/>
      <c r="G65" s="166" t="s">
        <v>285</v>
      </c>
      <c r="H65" s="262" t="s">
        <v>286</v>
      </c>
      <c r="I65" s="263"/>
      <c r="J65" s="262" t="s">
        <v>287</v>
      </c>
      <c r="K65" s="263"/>
      <c r="L65" s="283" t="s">
        <v>288</v>
      </c>
      <c r="M65" s="284"/>
      <c r="O65" s="264" t="s">
        <v>289</v>
      </c>
      <c r="P65" s="265"/>
      <c r="Q65" s="264" t="s">
        <v>290</v>
      </c>
      <c r="R65" s="265"/>
      <c r="S65" s="264" t="s">
        <v>284</v>
      </c>
      <c r="T65" s="265"/>
    </row>
    <row r="66" spans="3:20" ht="12" thickBot="1">
      <c r="C66" s="169" t="s">
        <v>291</v>
      </c>
      <c r="D66" s="170" t="s">
        <v>292</v>
      </c>
      <c r="E66" s="158" t="s">
        <v>185</v>
      </c>
      <c r="F66" s="170"/>
      <c r="G66" s="158" t="s">
        <v>79</v>
      </c>
      <c r="H66" s="171">
        <v>6</v>
      </c>
      <c r="I66" s="170">
        <v>0</v>
      </c>
      <c r="J66" s="171">
        <v>6</v>
      </c>
      <c r="K66" s="170">
        <v>0</v>
      </c>
      <c r="L66" s="171"/>
      <c r="M66" s="170"/>
      <c r="O66" s="172">
        <f t="shared" ref="O66:P68" si="8">H66+J66+L66</f>
        <v>12</v>
      </c>
      <c r="P66" s="172">
        <f t="shared" si="8"/>
        <v>0</v>
      </c>
      <c r="Q66" s="172">
        <f>IF(H66&gt;I66,1,0)+IF(J66&gt;K66,1,0)+IF(L66&gt;M66,1,0)</f>
        <v>2</v>
      </c>
      <c r="R66" s="173">
        <f>IF(H66&lt;I66,1,0)+IF(J66&lt;K66,1,0)+IF(L66&lt;M66,1,0)</f>
        <v>0</v>
      </c>
      <c r="S66" s="173">
        <f>IF(Q66&gt;R66,1,0)</f>
        <v>1</v>
      </c>
      <c r="T66" s="173">
        <f>IF(Q66&lt;R66,1,0)</f>
        <v>0</v>
      </c>
    </row>
    <row r="67" spans="3:20" ht="12" thickBot="1">
      <c r="C67" s="158"/>
      <c r="D67" s="170" t="s">
        <v>293</v>
      </c>
      <c r="E67" s="158" t="s">
        <v>184</v>
      </c>
      <c r="F67" s="170"/>
      <c r="G67" s="158" t="s">
        <v>80</v>
      </c>
      <c r="H67" s="171">
        <v>6</v>
      </c>
      <c r="I67" s="170">
        <v>1</v>
      </c>
      <c r="J67" s="171">
        <v>6</v>
      </c>
      <c r="K67" s="170">
        <v>0</v>
      </c>
      <c r="L67" s="171"/>
      <c r="M67" s="170"/>
      <c r="O67" s="174">
        <f t="shared" si="8"/>
        <v>12</v>
      </c>
      <c r="P67" s="174">
        <f t="shared" si="8"/>
        <v>1</v>
      </c>
      <c r="Q67" s="174">
        <f>IF(H67&gt;I67,1,0)+IF(J67&gt;K67,1,0)+IF(L67&gt;M67,1,0)</f>
        <v>2</v>
      </c>
      <c r="R67" s="175">
        <f>IF(H67&lt;I67,1,0)+IF(J67&lt;K67,1,0)+IF(L67&lt;M67,1,0)</f>
        <v>0</v>
      </c>
      <c r="S67" s="175">
        <f>IF(Q67&gt;R67,1,0)</f>
        <v>1</v>
      </c>
      <c r="T67" s="175">
        <f>IF(Q67&lt;R67,1,0)</f>
        <v>0</v>
      </c>
    </row>
    <row r="68" spans="3:20" ht="12" customHeight="1" thickBot="1">
      <c r="C68" s="266"/>
      <c r="D68" s="268" t="s">
        <v>294</v>
      </c>
      <c r="E68" s="158" t="s">
        <v>185</v>
      </c>
      <c r="F68" s="176"/>
      <c r="G68" s="158"/>
      <c r="H68" s="270">
        <v>6</v>
      </c>
      <c r="I68" s="273">
        <v>0</v>
      </c>
      <c r="J68" s="270">
        <v>6</v>
      </c>
      <c r="K68" s="273">
        <v>0</v>
      </c>
      <c r="L68" s="270"/>
      <c r="M68" s="273"/>
      <c r="O68" s="285">
        <f t="shared" si="8"/>
        <v>12</v>
      </c>
      <c r="P68" s="285">
        <f t="shared" si="8"/>
        <v>0</v>
      </c>
      <c r="Q68" s="285">
        <f>IF(H68&gt;I68,1,0)+IF(J68&gt;K68,1,0)+IF(L68&gt;M68,1,0)</f>
        <v>2</v>
      </c>
      <c r="R68" s="285">
        <f>IF(H68&lt;I68,1,0)+IF(J68&lt;K68,1,0)+IF(L68&lt;M68,1,0)</f>
        <v>0</v>
      </c>
      <c r="S68" s="285">
        <f>IF(Q68&gt;R68,1,0)</f>
        <v>1</v>
      </c>
      <c r="T68" s="285">
        <f>IF(Q68&lt;R68,1,0)</f>
        <v>0</v>
      </c>
    </row>
    <row r="69" spans="3:20" ht="12" thickBot="1">
      <c r="C69" s="266"/>
      <c r="D69" s="268"/>
      <c r="E69" s="177" t="s">
        <v>283</v>
      </c>
      <c r="F69" s="178"/>
      <c r="G69" s="177" t="s">
        <v>283</v>
      </c>
      <c r="H69" s="271"/>
      <c r="I69" s="274"/>
      <c r="J69" s="271"/>
      <c r="K69" s="274"/>
      <c r="L69" s="271"/>
      <c r="M69" s="274"/>
      <c r="O69" s="286"/>
      <c r="P69" s="286"/>
      <c r="Q69" s="286"/>
      <c r="R69" s="286"/>
      <c r="S69" s="286"/>
      <c r="T69" s="286"/>
    </row>
    <row r="70" spans="3:20" ht="12" thickBot="1">
      <c r="C70" s="267"/>
      <c r="D70" s="269"/>
      <c r="E70" s="158" t="s">
        <v>184</v>
      </c>
      <c r="F70" s="179"/>
      <c r="G70" s="158"/>
      <c r="H70" s="272"/>
      <c r="I70" s="275"/>
      <c r="J70" s="272"/>
      <c r="K70" s="275"/>
      <c r="L70" s="272"/>
      <c r="M70" s="275"/>
      <c r="O70" s="287"/>
      <c r="P70" s="287"/>
      <c r="Q70" s="287"/>
      <c r="R70" s="287"/>
      <c r="S70" s="287"/>
      <c r="T70" s="287"/>
    </row>
    <row r="71" spans="3:20" ht="12" thickBot="1">
      <c r="G71" s="180"/>
      <c r="H71" s="180"/>
      <c r="O71" s="175">
        <f t="shared" ref="O71:T71" si="9">O66+O67+O68</f>
        <v>36</v>
      </c>
      <c r="P71" s="175">
        <f t="shared" si="9"/>
        <v>1</v>
      </c>
      <c r="Q71" s="174">
        <f t="shared" si="9"/>
        <v>6</v>
      </c>
      <c r="R71" s="175">
        <f t="shared" si="9"/>
        <v>0</v>
      </c>
      <c r="S71" s="175">
        <f t="shared" si="9"/>
        <v>3</v>
      </c>
      <c r="T71" s="175">
        <f t="shared" si="9"/>
        <v>0</v>
      </c>
    </row>
    <row r="72" spans="3:20">
      <c r="C72" s="244" t="s">
        <v>278</v>
      </c>
      <c r="D72" s="245"/>
      <c r="E72" s="245"/>
      <c r="F72" s="245"/>
      <c r="G72" s="245"/>
      <c r="H72" s="245"/>
      <c r="I72" s="245"/>
      <c r="J72" s="245"/>
      <c r="K72" s="245"/>
      <c r="L72" s="245"/>
      <c r="M72" s="246"/>
    </row>
    <row r="73" spans="3:20" ht="12" thickBot="1">
      <c r="C73" s="247"/>
      <c r="D73" s="248"/>
      <c r="E73" s="248"/>
      <c r="F73" s="248"/>
      <c r="G73" s="248"/>
      <c r="H73" s="248"/>
      <c r="I73" s="248"/>
      <c r="J73" s="248"/>
      <c r="K73" s="248"/>
      <c r="L73" s="248"/>
      <c r="M73" s="249"/>
    </row>
    <row r="74" spans="3:20" ht="12" thickBot="1">
      <c r="C74" s="250" t="s">
        <v>225</v>
      </c>
      <c r="D74" s="251"/>
      <c r="E74" s="252" t="s">
        <v>279</v>
      </c>
      <c r="F74" s="253"/>
      <c r="G74" s="154" t="s">
        <v>280</v>
      </c>
      <c r="H74" s="254" t="s">
        <v>281</v>
      </c>
      <c r="I74" s="255"/>
      <c r="J74" s="255"/>
      <c r="K74" s="255"/>
      <c r="L74" s="255"/>
      <c r="M74" s="256"/>
      <c r="R74" s="155"/>
      <c r="S74" s="156"/>
      <c r="T74" s="157"/>
    </row>
    <row r="75" spans="3:20" ht="12" thickBot="1">
      <c r="C75" s="257">
        <v>45147</v>
      </c>
      <c r="D75" s="258"/>
      <c r="E75" s="259" t="s">
        <v>264</v>
      </c>
      <c r="F75" s="260"/>
      <c r="G75" s="158"/>
      <c r="H75" s="261"/>
      <c r="I75" s="262"/>
      <c r="J75" s="262"/>
      <c r="K75" s="262"/>
      <c r="L75" s="262"/>
      <c r="M75" s="263"/>
    </row>
    <row r="76" spans="3:20" ht="12" thickBot="1">
      <c r="C76" s="261"/>
      <c r="D76" s="262"/>
      <c r="E76" s="262"/>
      <c r="F76" s="262"/>
      <c r="G76" s="262"/>
      <c r="H76" s="262"/>
      <c r="I76" s="262"/>
      <c r="J76" s="262"/>
      <c r="K76" s="262"/>
      <c r="L76" s="262"/>
      <c r="M76" s="263"/>
    </row>
    <row r="77" spans="3:20" ht="12" thickBot="1">
      <c r="C77" s="159" t="s">
        <v>227</v>
      </c>
      <c r="D77" s="160"/>
      <c r="E77" s="159" t="s">
        <v>282</v>
      </c>
      <c r="F77" s="160" t="s">
        <v>283</v>
      </c>
      <c r="G77" s="159" t="s">
        <v>282</v>
      </c>
      <c r="H77" s="276" t="s">
        <v>228</v>
      </c>
      <c r="I77" s="276"/>
      <c r="J77" s="276"/>
      <c r="K77" s="276"/>
      <c r="L77" s="276"/>
      <c r="M77" s="251"/>
    </row>
    <row r="78" spans="3:20" ht="12" thickBot="1">
      <c r="C78" s="161"/>
      <c r="D78" s="162"/>
      <c r="E78" s="163" t="s">
        <v>325</v>
      </c>
      <c r="F78" s="162"/>
      <c r="G78" s="161" t="s">
        <v>326</v>
      </c>
      <c r="H78" s="277">
        <f>S85</f>
        <v>3</v>
      </c>
      <c r="I78" s="278"/>
      <c r="J78" s="279"/>
      <c r="K78" s="280">
        <f>T85</f>
        <v>0</v>
      </c>
      <c r="L78" s="281"/>
      <c r="M78" s="282"/>
    </row>
    <row r="79" spans="3:20" ht="12" thickBot="1">
      <c r="C79" s="166" t="s">
        <v>226</v>
      </c>
      <c r="D79" s="167" t="s">
        <v>284</v>
      </c>
      <c r="E79" s="166" t="s">
        <v>285</v>
      </c>
      <c r="F79" s="167"/>
      <c r="G79" s="166" t="s">
        <v>285</v>
      </c>
      <c r="H79" s="262" t="s">
        <v>286</v>
      </c>
      <c r="I79" s="263"/>
      <c r="J79" s="262" t="s">
        <v>287</v>
      </c>
      <c r="K79" s="263"/>
      <c r="L79" s="283" t="s">
        <v>288</v>
      </c>
      <c r="M79" s="284"/>
      <c r="O79" s="264" t="s">
        <v>289</v>
      </c>
      <c r="P79" s="265"/>
      <c r="Q79" s="264" t="s">
        <v>290</v>
      </c>
      <c r="R79" s="265"/>
      <c r="S79" s="264" t="s">
        <v>284</v>
      </c>
      <c r="T79" s="265"/>
    </row>
    <row r="80" spans="3:20" ht="12" thickBot="1">
      <c r="C80" s="169" t="s">
        <v>291</v>
      </c>
      <c r="D80" s="170" t="s">
        <v>292</v>
      </c>
      <c r="E80" s="158" t="s">
        <v>185</v>
      </c>
      <c r="F80" s="170"/>
      <c r="G80" s="158" t="s">
        <v>102</v>
      </c>
      <c r="H80" s="171">
        <v>6</v>
      </c>
      <c r="I80" s="170">
        <v>0</v>
      </c>
      <c r="J80" s="171">
        <v>6</v>
      </c>
      <c r="K80" s="170">
        <v>1</v>
      </c>
      <c r="L80" s="171"/>
      <c r="M80" s="170"/>
      <c r="O80" s="172">
        <f t="shared" ref="O80:P82" si="10">H80+J80+L80</f>
        <v>12</v>
      </c>
      <c r="P80" s="172">
        <f t="shared" si="10"/>
        <v>1</v>
      </c>
      <c r="Q80" s="172">
        <f>IF(H80&gt;I80,1,0)+IF(J80&gt;K80,1,0)+IF(L80&gt;M80,1,0)</f>
        <v>2</v>
      </c>
      <c r="R80" s="173">
        <f>IF(H80&lt;I80,1,0)+IF(J80&lt;K80,1,0)+IF(L80&lt;M80,1,0)</f>
        <v>0</v>
      </c>
      <c r="S80" s="173">
        <f>IF(Q80&gt;R80,1,0)</f>
        <v>1</v>
      </c>
      <c r="T80" s="173">
        <f>IF(Q80&lt;R80,1,0)</f>
        <v>0</v>
      </c>
    </row>
    <row r="81" spans="3:20" ht="12" thickBot="1">
      <c r="C81" s="158"/>
      <c r="D81" s="170" t="s">
        <v>293</v>
      </c>
      <c r="E81" s="158" t="s">
        <v>184</v>
      </c>
      <c r="F81" s="170"/>
      <c r="G81" s="158" t="s">
        <v>101</v>
      </c>
      <c r="H81" s="171">
        <v>6</v>
      </c>
      <c r="I81" s="170">
        <v>3</v>
      </c>
      <c r="J81" s="171">
        <v>6</v>
      </c>
      <c r="K81" s="170">
        <v>0</v>
      </c>
      <c r="L81" s="171"/>
      <c r="M81" s="170"/>
      <c r="O81" s="174">
        <f t="shared" si="10"/>
        <v>12</v>
      </c>
      <c r="P81" s="174">
        <f t="shared" si="10"/>
        <v>3</v>
      </c>
      <c r="Q81" s="174">
        <f>IF(H81&gt;I81,1,0)+IF(J81&gt;K81,1,0)+IF(L81&gt;M81,1,0)</f>
        <v>2</v>
      </c>
      <c r="R81" s="175">
        <f>IF(H81&lt;I81,1,0)+IF(J81&lt;K81,1,0)+IF(L81&lt;M81,1,0)</f>
        <v>0</v>
      </c>
      <c r="S81" s="175">
        <f>IF(Q81&gt;R81,1,0)</f>
        <v>1</v>
      </c>
      <c r="T81" s="175">
        <f>IF(Q81&lt;R81,1,0)</f>
        <v>0</v>
      </c>
    </row>
    <row r="82" spans="3:20" ht="12" customHeight="1" thickBot="1">
      <c r="C82" s="266"/>
      <c r="D82" s="268" t="s">
        <v>294</v>
      </c>
      <c r="E82" s="158" t="s">
        <v>185</v>
      </c>
      <c r="F82" s="176"/>
      <c r="G82" s="158" t="s">
        <v>101</v>
      </c>
      <c r="H82" s="270">
        <v>6</v>
      </c>
      <c r="I82" s="273">
        <v>3</v>
      </c>
      <c r="J82" s="270">
        <v>6</v>
      </c>
      <c r="K82" s="273">
        <v>1</v>
      </c>
      <c r="L82" s="270"/>
      <c r="M82" s="273"/>
      <c r="O82" s="285">
        <f t="shared" si="10"/>
        <v>12</v>
      </c>
      <c r="P82" s="285">
        <f t="shared" si="10"/>
        <v>4</v>
      </c>
      <c r="Q82" s="285">
        <f>IF(H82&gt;I82,1,0)+IF(J82&gt;K82,1,0)+IF(L82&gt;M82,1,0)</f>
        <v>2</v>
      </c>
      <c r="R82" s="285">
        <f>IF(H82&lt;I82,1,0)+IF(J82&lt;K82,1,0)+IF(L82&lt;M82,1,0)</f>
        <v>0</v>
      </c>
      <c r="S82" s="285">
        <f>IF(Q82&gt;R82,1,0)</f>
        <v>1</v>
      </c>
      <c r="T82" s="285">
        <f>IF(Q82&lt;R82,1,0)</f>
        <v>0</v>
      </c>
    </row>
    <row r="83" spans="3:20" ht="12" thickBot="1">
      <c r="C83" s="266"/>
      <c r="D83" s="268"/>
      <c r="E83" s="177" t="s">
        <v>283</v>
      </c>
      <c r="F83" s="178"/>
      <c r="G83" s="177" t="s">
        <v>283</v>
      </c>
      <c r="H83" s="271"/>
      <c r="I83" s="274"/>
      <c r="J83" s="271"/>
      <c r="K83" s="274"/>
      <c r="L83" s="271"/>
      <c r="M83" s="274"/>
      <c r="O83" s="286"/>
      <c r="P83" s="286"/>
      <c r="Q83" s="286"/>
      <c r="R83" s="286"/>
      <c r="S83" s="286"/>
      <c r="T83" s="286"/>
    </row>
    <row r="84" spans="3:20" ht="12" thickBot="1">
      <c r="C84" s="267"/>
      <c r="D84" s="269"/>
      <c r="E84" s="158" t="s">
        <v>186</v>
      </c>
      <c r="F84" s="179"/>
      <c r="G84" s="158" t="s">
        <v>102</v>
      </c>
      <c r="H84" s="272"/>
      <c r="I84" s="275"/>
      <c r="J84" s="272"/>
      <c r="K84" s="275"/>
      <c r="L84" s="272"/>
      <c r="M84" s="275"/>
      <c r="O84" s="287"/>
      <c r="P84" s="287"/>
      <c r="Q84" s="287"/>
      <c r="R84" s="287"/>
      <c r="S84" s="287"/>
      <c r="T84" s="287"/>
    </row>
    <row r="85" spans="3:20" ht="12" thickBot="1">
      <c r="G85" s="180"/>
      <c r="H85" s="180"/>
      <c r="O85" s="175">
        <f t="shared" ref="O85:T85" si="11">O80+O81+O82</f>
        <v>36</v>
      </c>
      <c r="P85" s="175">
        <f t="shared" si="11"/>
        <v>8</v>
      </c>
      <c r="Q85" s="174">
        <f t="shared" si="11"/>
        <v>6</v>
      </c>
      <c r="R85" s="175">
        <f t="shared" si="11"/>
        <v>0</v>
      </c>
      <c r="S85" s="175">
        <f t="shared" si="11"/>
        <v>3</v>
      </c>
      <c r="T85" s="175">
        <f t="shared" si="11"/>
        <v>0</v>
      </c>
    </row>
    <row r="86" spans="3:20">
      <c r="C86" s="288" t="s">
        <v>278</v>
      </c>
      <c r="D86" s="289"/>
      <c r="E86" s="289"/>
      <c r="F86" s="289"/>
      <c r="G86" s="289"/>
      <c r="H86" s="289"/>
      <c r="I86" s="289"/>
      <c r="J86" s="289"/>
      <c r="K86" s="289"/>
      <c r="L86" s="289"/>
      <c r="M86" s="290"/>
    </row>
    <row r="87" spans="3:20" ht="12" thickBot="1">
      <c r="C87" s="291"/>
      <c r="D87" s="292"/>
      <c r="E87" s="292"/>
      <c r="F87" s="292"/>
      <c r="G87" s="292"/>
      <c r="H87" s="292"/>
      <c r="I87" s="292"/>
      <c r="J87" s="292"/>
      <c r="K87" s="292"/>
      <c r="L87" s="292"/>
      <c r="M87" s="293"/>
    </row>
    <row r="88" spans="3:20" ht="12" thickBot="1">
      <c r="C88" s="294" t="s">
        <v>225</v>
      </c>
      <c r="D88" s="295"/>
      <c r="E88" s="296" t="s">
        <v>279</v>
      </c>
      <c r="F88" s="297"/>
      <c r="G88" s="298" t="s">
        <v>280</v>
      </c>
      <c r="H88" s="299" t="s">
        <v>281</v>
      </c>
      <c r="I88" s="300"/>
      <c r="J88" s="300"/>
      <c r="K88" s="300"/>
      <c r="L88" s="300"/>
      <c r="M88" s="301"/>
      <c r="R88" s="155"/>
      <c r="S88" s="156"/>
      <c r="T88" s="157"/>
    </row>
    <row r="89" spans="3:20" ht="12" thickBot="1">
      <c r="C89" s="302">
        <v>45146</v>
      </c>
      <c r="D89" s="303"/>
      <c r="E89" s="304" t="s">
        <v>329</v>
      </c>
      <c r="F89" s="305"/>
      <c r="G89" s="306" t="s">
        <v>330</v>
      </c>
      <c r="H89" s="304" t="s">
        <v>375</v>
      </c>
      <c r="I89" s="307"/>
      <c r="J89" s="307"/>
      <c r="K89" s="307"/>
      <c r="L89" s="307"/>
      <c r="M89" s="305"/>
    </row>
    <row r="90" spans="3:20" ht="12" thickBot="1">
      <c r="C90" s="304"/>
      <c r="D90" s="307"/>
      <c r="E90" s="307"/>
      <c r="F90" s="307"/>
      <c r="G90" s="307"/>
      <c r="H90" s="307"/>
      <c r="I90" s="307"/>
      <c r="J90" s="307"/>
      <c r="K90" s="307"/>
      <c r="L90" s="307"/>
      <c r="M90" s="305"/>
    </row>
    <row r="91" spans="3:20" ht="12" thickBot="1">
      <c r="C91" s="308" t="s">
        <v>227</v>
      </c>
      <c r="D91" s="309"/>
      <c r="E91" s="310" t="s">
        <v>282</v>
      </c>
      <c r="F91" s="309" t="s">
        <v>283</v>
      </c>
      <c r="G91" s="310" t="s">
        <v>282</v>
      </c>
      <c r="H91" s="311" t="s">
        <v>228</v>
      </c>
      <c r="I91" s="311"/>
      <c r="J91" s="311"/>
      <c r="K91" s="311"/>
      <c r="L91" s="311"/>
      <c r="M91" s="295"/>
    </row>
    <row r="92" spans="3:20" ht="12" thickBot="1">
      <c r="C92" s="312" t="s">
        <v>376</v>
      </c>
      <c r="D92" s="313"/>
      <c r="E92" s="312" t="s">
        <v>340</v>
      </c>
      <c r="F92" s="313"/>
      <c r="G92" s="312" t="s">
        <v>377</v>
      </c>
      <c r="H92" s="314">
        <f>S99</f>
        <v>3</v>
      </c>
      <c r="I92" s="315"/>
      <c r="J92" s="316"/>
      <c r="K92" s="314">
        <f>T99</f>
        <v>0</v>
      </c>
      <c r="L92" s="315"/>
      <c r="M92" s="316"/>
    </row>
    <row r="93" spans="3:20" ht="12" thickBot="1">
      <c r="C93" s="317" t="s">
        <v>226</v>
      </c>
      <c r="D93" s="318" t="s">
        <v>284</v>
      </c>
      <c r="E93" s="317" t="s">
        <v>285</v>
      </c>
      <c r="F93" s="318"/>
      <c r="G93" s="317" t="s">
        <v>285</v>
      </c>
      <c r="H93" s="307" t="s">
        <v>286</v>
      </c>
      <c r="I93" s="305"/>
      <c r="J93" s="307" t="s">
        <v>287</v>
      </c>
      <c r="K93" s="305"/>
      <c r="L93" s="319" t="s">
        <v>288</v>
      </c>
      <c r="M93" s="320"/>
      <c r="O93" s="264" t="s">
        <v>289</v>
      </c>
      <c r="P93" s="265"/>
      <c r="Q93" s="264" t="s">
        <v>290</v>
      </c>
      <c r="R93" s="265"/>
      <c r="S93" s="264" t="s">
        <v>284</v>
      </c>
      <c r="T93" s="265"/>
    </row>
    <row r="94" spans="3:20" ht="12" thickBot="1">
      <c r="C94" s="321" t="s">
        <v>291</v>
      </c>
      <c r="D94" s="322" t="s">
        <v>292</v>
      </c>
      <c r="E94" s="306" t="s">
        <v>142</v>
      </c>
      <c r="F94" s="322"/>
      <c r="G94" s="306"/>
      <c r="H94" s="323">
        <v>6</v>
      </c>
      <c r="I94" s="322">
        <v>0</v>
      </c>
      <c r="J94" s="323">
        <v>6</v>
      </c>
      <c r="K94" s="322">
        <v>0</v>
      </c>
      <c r="L94" s="323"/>
      <c r="M94" s="322"/>
      <c r="O94" s="172">
        <f t="shared" ref="O94:P96" si="12">H94+J94+L94</f>
        <v>12</v>
      </c>
      <c r="P94" s="172">
        <f t="shared" si="12"/>
        <v>0</v>
      </c>
      <c r="Q94" s="172">
        <f>IF(H94&gt;I94,1,0)+IF(J94&gt;K94,1,0)+IF(L94&gt;M94,1,0)</f>
        <v>2</v>
      </c>
      <c r="R94" s="173">
        <f>IF(H94&lt;I94,1,0)+IF(J94&lt;K94,1,0)+IF(L94&lt;M94,1,0)</f>
        <v>0</v>
      </c>
      <c r="S94" s="173">
        <f>IF(Q94&gt;R94,1,0)</f>
        <v>1</v>
      </c>
      <c r="T94" s="173">
        <f>IF(Q94&lt;R94,1,0)</f>
        <v>0</v>
      </c>
    </row>
    <row r="95" spans="3:20" ht="12" thickBot="1">
      <c r="C95" s="324" t="s">
        <v>335</v>
      </c>
      <c r="D95" s="322" t="s">
        <v>293</v>
      </c>
      <c r="E95" s="306" t="s">
        <v>140</v>
      </c>
      <c r="F95" s="322"/>
      <c r="G95" s="306"/>
      <c r="H95" s="323">
        <v>6</v>
      </c>
      <c r="I95" s="322">
        <v>0</v>
      </c>
      <c r="J95" s="323">
        <v>6</v>
      </c>
      <c r="K95" s="322">
        <v>0</v>
      </c>
      <c r="L95" s="323"/>
      <c r="M95" s="322"/>
      <c r="O95" s="174">
        <f t="shared" si="12"/>
        <v>12</v>
      </c>
      <c r="P95" s="174">
        <f t="shared" si="12"/>
        <v>0</v>
      </c>
      <c r="Q95" s="174">
        <f>IF(H95&gt;I95,1,0)+IF(J95&gt;K95,1,0)+IF(L95&gt;M95,1,0)</f>
        <v>2</v>
      </c>
      <c r="R95" s="175">
        <f>IF(H95&lt;I95,1,0)+IF(J95&lt;K95,1,0)+IF(L95&lt;M95,1,0)</f>
        <v>0</v>
      </c>
      <c r="S95" s="175">
        <f>IF(Q95&gt;R95,1,0)</f>
        <v>1</v>
      </c>
      <c r="T95" s="175">
        <f>IF(Q95&lt;R95,1,0)</f>
        <v>0</v>
      </c>
    </row>
    <row r="96" spans="3:20" ht="12" customHeight="1" thickBot="1">
      <c r="C96" s="325" t="s">
        <v>335</v>
      </c>
      <c r="D96" s="326" t="s">
        <v>336</v>
      </c>
      <c r="E96" s="306" t="s">
        <v>142</v>
      </c>
      <c r="F96" s="327"/>
      <c r="G96" s="306"/>
      <c r="H96" s="328">
        <v>6</v>
      </c>
      <c r="I96" s="329">
        <v>0</v>
      </c>
      <c r="J96" s="328">
        <v>6</v>
      </c>
      <c r="K96" s="329">
        <v>0</v>
      </c>
      <c r="L96" s="328"/>
      <c r="M96" s="329"/>
      <c r="O96" s="285">
        <f t="shared" si="12"/>
        <v>12</v>
      </c>
      <c r="P96" s="285">
        <f t="shared" si="12"/>
        <v>0</v>
      </c>
      <c r="Q96" s="285">
        <f>IF(H96&gt;I96,1,0)+IF(J96&gt;K96,1,0)+IF(L96&gt;M96,1,0)</f>
        <v>2</v>
      </c>
      <c r="R96" s="285">
        <f>IF(H96&lt;I96,1,0)+IF(J96&lt;K96,1,0)+IF(L96&lt;M96,1,0)</f>
        <v>0</v>
      </c>
      <c r="S96" s="285">
        <f>IF(Q96&gt;R96,1,0)</f>
        <v>1</v>
      </c>
      <c r="T96" s="285">
        <f>IF(Q96&lt;R96,1,0)</f>
        <v>0</v>
      </c>
    </row>
    <row r="97" spans="3:20" ht="12" thickBot="1">
      <c r="C97" s="325"/>
      <c r="D97" s="326"/>
      <c r="E97" s="330"/>
      <c r="F97" s="331"/>
      <c r="G97" s="330"/>
      <c r="H97" s="332"/>
      <c r="I97" s="333"/>
      <c r="J97" s="332"/>
      <c r="K97" s="333"/>
      <c r="L97" s="332"/>
      <c r="M97" s="333"/>
      <c r="O97" s="286"/>
      <c r="P97" s="286"/>
      <c r="Q97" s="286"/>
      <c r="R97" s="286"/>
      <c r="S97" s="286"/>
      <c r="T97" s="286"/>
    </row>
    <row r="98" spans="3:20" ht="12" thickBot="1">
      <c r="C98" s="334"/>
      <c r="D98" s="335"/>
      <c r="E98" s="306" t="s">
        <v>140</v>
      </c>
      <c r="F98" s="336"/>
      <c r="G98" s="306"/>
      <c r="H98" s="337"/>
      <c r="I98" s="338"/>
      <c r="J98" s="337"/>
      <c r="K98" s="338"/>
      <c r="L98" s="337"/>
      <c r="M98" s="338"/>
      <c r="O98" s="287"/>
      <c r="P98" s="287"/>
      <c r="Q98" s="287"/>
      <c r="R98" s="287"/>
      <c r="S98" s="287"/>
      <c r="T98" s="287"/>
    </row>
    <row r="99" spans="3:20" ht="12" thickBot="1">
      <c r="G99" s="180"/>
      <c r="H99" s="180"/>
      <c r="O99" s="175">
        <f t="shared" ref="O99:T99" si="13">O94+O95+O96</f>
        <v>36</v>
      </c>
      <c r="P99" s="175">
        <f t="shared" si="13"/>
        <v>0</v>
      </c>
      <c r="Q99" s="174">
        <f t="shared" si="13"/>
        <v>6</v>
      </c>
      <c r="R99" s="175">
        <f t="shared" si="13"/>
        <v>0</v>
      </c>
      <c r="S99" s="175">
        <f t="shared" si="13"/>
        <v>3</v>
      </c>
      <c r="T99" s="175">
        <f t="shared" si="13"/>
        <v>0</v>
      </c>
    </row>
    <row r="100" spans="3:20">
      <c r="C100" s="288" t="s">
        <v>278</v>
      </c>
      <c r="D100" s="289"/>
      <c r="E100" s="289"/>
      <c r="F100" s="289"/>
      <c r="G100" s="289"/>
      <c r="H100" s="289"/>
      <c r="I100" s="289"/>
      <c r="J100" s="289"/>
      <c r="K100" s="289"/>
      <c r="L100" s="289"/>
      <c r="M100" s="290"/>
    </row>
    <row r="101" spans="3:20" ht="12" thickBot="1">
      <c r="C101" s="291"/>
      <c r="D101" s="292"/>
      <c r="E101" s="292"/>
      <c r="F101" s="292"/>
      <c r="G101" s="292"/>
      <c r="H101" s="292"/>
      <c r="I101" s="292"/>
      <c r="J101" s="292"/>
      <c r="K101" s="292"/>
      <c r="L101" s="292"/>
      <c r="M101" s="293"/>
    </row>
    <row r="102" spans="3:20" ht="12" thickBot="1">
      <c r="C102" s="294" t="s">
        <v>225</v>
      </c>
      <c r="D102" s="295"/>
      <c r="E102" s="296" t="s">
        <v>279</v>
      </c>
      <c r="F102" s="297"/>
      <c r="G102" s="298" t="s">
        <v>280</v>
      </c>
      <c r="H102" s="299" t="s">
        <v>281</v>
      </c>
      <c r="I102" s="300"/>
      <c r="J102" s="300"/>
      <c r="K102" s="300"/>
      <c r="L102" s="300"/>
      <c r="M102" s="301"/>
      <c r="R102" s="155"/>
      <c r="S102" s="156"/>
      <c r="T102" s="157"/>
    </row>
    <row r="103" spans="3:20" ht="12" thickBot="1">
      <c r="C103" s="302">
        <v>45146</v>
      </c>
      <c r="D103" s="303"/>
      <c r="E103" s="304" t="s">
        <v>329</v>
      </c>
      <c r="F103" s="305"/>
      <c r="G103" s="306" t="s">
        <v>330</v>
      </c>
      <c r="H103" s="304" t="s">
        <v>337</v>
      </c>
      <c r="I103" s="307"/>
      <c r="J103" s="307"/>
      <c r="K103" s="307"/>
      <c r="L103" s="307"/>
      <c r="M103" s="305"/>
    </row>
    <row r="104" spans="3:20" ht="12" thickBot="1">
      <c r="C104" s="304"/>
      <c r="D104" s="307"/>
      <c r="E104" s="307"/>
      <c r="F104" s="307"/>
      <c r="G104" s="307"/>
      <c r="H104" s="307"/>
      <c r="I104" s="307"/>
      <c r="J104" s="307"/>
      <c r="K104" s="307"/>
      <c r="L104" s="307"/>
      <c r="M104" s="305"/>
    </row>
    <row r="105" spans="3:20" ht="12" thickBot="1">
      <c r="C105" s="308" t="s">
        <v>227</v>
      </c>
      <c r="D105" s="309"/>
      <c r="E105" s="310" t="s">
        <v>282</v>
      </c>
      <c r="F105" s="309" t="s">
        <v>283</v>
      </c>
      <c r="G105" s="310" t="s">
        <v>282</v>
      </c>
      <c r="H105" s="311" t="s">
        <v>228</v>
      </c>
      <c r="I105" s="311"/>
      <c r="J105" s="311"/>
      <c r="K105" s="311"/>
      <c r="L105" s="311"/>
      <c r="M105" s="295"/>
    </row>
    <row r="106" spans="3:20" ht="12" thickBot="1">
      <c r="C106" s="312" t="s">
        <v>338</v>
      </c>
      <c r="D106" s="313"/>
      <c r="E106" s="312" t="s">
        <v>351</v>
      </c>
      <c r="F106" s="313"/>
      <c r="G106" s="312" t="s">
        <v>363</v>
      </c>
      <c r="H106" s="314">
        <f>S113</f>
        <v>2</v>
      </c>
      <c r="I106" s="315"/>
      <c r="J106" s="316"/>
      <c r="K106" s="314">
        <f>T113</f>
        <v>1</v>
      </c>
      <c r="L106" s="315"/>
      <c r="M106" s="316"/>
    </row>
    <row r="107" spans="3:20" ht="12" thickBot="1">
      <c r="C107" s="317" t="s">
        <v>226</v>
      </c>
      <c r="D107" s="318" t="s">
        <v>284</v>
      </c>
      <c r="E107" s="317" t="s">
        <v>285</v>
      </c>
      <c r="F107" s="318"/>
      <c r="G107" s="317" t="s">
        <v>285</v>
      </c>
      <c r="H107" s="307" t="s">
        <v>286</v>
      </c>
      <c r="I107" s="305"/>
      <c r="J107" s="307" t="s">
        <v>287</v>
      </c>
      <c r="K107" s="305"/>
      <c r="L107" s="319" t="s">
        <v>288</v>
      </c>
      <c r="M107" s="320"/>
      <c r="O107" s="264" t="s">
        <v>289</v>
      </c>
      <c r="P107" s="265"/>
      <c r="Q107" s="264" t="s">
        <v>290</v>
      </c>
      <c r="R107" s="265"/>
      <c r="S107" s="264" t="s">
        <v>284</v>
      </c>
      <c r="T107" s="265"/>
    </row>
    <row r="108" spans="3:20" ht="12" thickBot="1">
      <c r="C108" s="321" t="s">
        <v>350</v>
      </c>
      <c r="D108" s="322" t="s">
        <v>292</v>
      </c>
      <c r="E108" s="306" t="s">
        <v>131</v>
      </c>
      <c r="F108" s="322"/>
      <c r="G108" s="306" t="s">
        <v>181</v>
      </c>
      <c r="H108" s="323">
        <v>6</v>
      </c>
      <c r="I108" s="322">
        <v>1</v>
      </c>
      <c r="J108" s="323">
        <v>6</v>
      </c>
      <c r="K108" s="322">
        <v>0</v>
      </c>
      <c r="L108" s="323"/>
      <c r="M108" s="322"/>
      <c r="O108" s="172">
        <f t="shared" ref="O108:P110" si="14">H108+J108+L108</f>
        <v>12</v>
      </c>
      <c r="P108" s="172">
        <f t="shared" si="14"/>
        <v>1</v>
      </c>
      <c r="Q108" s="172">
        <f>IF(H108&gt;I108,1,0)+IF(J108&gt;K108,1,0)+IF(L108&gt;M108,1,0)</f>
        <v>2</v>
      </c>
      <c r="R108" s="173">
        <f>IF(H108&lt;I108,1,0)+IF(J108&lt;K108,1,0)+IF(L108&lt;M108,1,0)</f>
        <v>0</v>
      </c>
      <c r="S108" s="173">
        <f>IF(Q108&gt;R108,1,0)</f>
        <v>1</v>
      </c>
      <c r="T108" s="173">
        <f>IF(Q108&lt;R108,1,0)</f>
        <v>0</v>
      </c>
    </row>
    <row r="109" spans="3:20" ht="12" thickBot="1">
      <c r="C109" s="324" t="s">
        <v>365</v>
      </c>
      <c r="D109" s="322" t="s">
        <v>293</v>
      </c>
      <c r="E109" s="306" t="s">
        <v>128</v>
      </c>
      <c r="F109" s="322"/>
      <c r="G109" s="306" t="s">
        <v>178</v>
      </c>
      <c r="H109" s="323">
        <v>3</v>
      </c>
      <c r="I109" s="322">
        <v>6</v>
      </c>
      <c r="J109" s="323">
        <v>6</v>
      </c>
      <c r="K109" s="322">
        <v>0</v>
      </c>
      <c r="L109" s="323">
        <v>10</v>
      </c>
      <c r="M109" s="322">
        <v>5</v>
      </c>
      <c r="O109" s="174">
        <f t="shared" si="14"/>
        <v>19</v>
      </c>
      <c r="P109" s="174">
        <f t="shared" si="14"/>
        <v>11</v>
      </c>
      <c r="Q109" s="174">
        <f>IF(H109&gt;I109,1,0)+IF(J109&gt;K109,1,0)+IF(L109&gt;M109,1,0)</f>
        <v>2</v>
      </c>
      <c r="R109" s="175">
        <f>IF(H109&lt;I109,1,0)+IF(J109&lt;K109,1,0)+IF(L109&lt;M109,1,0)</f>
        <v>1</v>
      </c>
      <c r="S109" s="175">
        <f>IF(Q109&gt;R109,1,0)</f>
        <v>1</v>
      </c>
      <c r="T109" s="175">
        <f>IF(Q109&lt;R109,1,0)</f>
        <v>0</v>
      </c>
    </row>
    <row r="110" spans="3:20" ht="12" customHeight="1" thickBot="1">
      <c r="C110" s="341" t="s">
        <v>365</v>
      </c>
      <c r="D110" s="326" t="s">
        <v>294</v>
      </c>
      <c r="E110" s="306" t="s">
        <v>130</v>
      </c>
      <c r="F110" s="327"/>
      <c r="G110" s="306" t="s">
        <v>181</v>
      </c>
      <c r="H110" s="328">
        <v>4</v>
      </c>
      <c r="I110" s="329">
        <v>6</v>
      </c>
      <c r="J110" s="328">
        <v>4</v>
      </c>
      <c r="K110" s="329">
        <v>6</v>
      </c>
      <c r="L110" s="328"/>
      <c r="M110" s="329"/>
      <c r="O110" s="285">
        <f t="shared" si="14"/>
        <v>8</v>
      </c>
      <c r="P110" s="285">
        <f t="shared" si="14"/>
        <v>12</v>
      </c>
      <c r="Q110" s="285">
        <f>IF(H110&gt;I110,1,0)+IF(J110&gt;K110,1,0)+IF(L110&gt;M110,1,0)</f>
        <v>0</v>
      </c>
      <c r="R110" s="285">
        <f>IF(H110&lt;I110,1,0)+IF(J110&lt;K110,1,0)+IF(L110&lt;M110,1,0)</f>
        <v>2</v>
      </c>
      <c r="S110" s="285">
        <f>IF(Q110&gt;R110,1,0)</f>
        <v>0</v>
      </c>
      <c r="T110" s="285">
        <f>IF(Q110&lt;R110,1,0)</f>
        <v>1</v>
      </c>
    </row>
    <row r="111" spans="3:20" ht="12" thickBot="1">
      <c r="C111" s="341"/>
      <c r="D111" s="326"/>
      <c r="E111" s="330"/>
      <c r="F111" s="331"/>
      <c r="G111" s="330"/>
      <c r="H111" s="332"/>
      <c r="I111" s="333"/>
      <c r="J111" s="332"/>
      <c r="K111" s="333"/>
      <c r="L111" s="332"/>
      <c r="M111" s="333"/>
      <c r="O111" s="286"/>
      <c r="P111" s="286"/>
      <c r="Q111" s="286"/>
      <c r="R111" s="286"/>
      <c r="S111" s="286"/>
      <c r="T111" s="286"/>
    </row>
    <row r="112" spans="3:20" ht="12" thickBot="1">
      <c r="C112" s="342"/>
      <c r="D112" s="335"/>
      <c r="E112" s="306" t="s">
        <v>129</v>
      </c>
      <c r="F112" s="336"/>
      <c r="G112" s="306" t="s">
        <v>178</v>
      </c>
      <c r="H112" s="337"/>
      <c r="I112" s="338"/>
      <c r="J112" s="337"/>
      <c r="K112" s="338"/>
      <c r="L112" s="337"/>
      <c r="M112" s="338"/>
      <c r="O112" s="287"/>
      <c r="P112" s="287"/>
      <c r="Q112" s="287"/>
      <c r="R112" s="287"/>
      <c r="S112" s="287"/>
      <c r="T112" s="287"/>
    </row>
    <row r="113" spans="3:20" ht="12" thickBot="1">
      <c r="C113" s="339"/>
      <c r="D113" s="339"/>
      <c r="E113" s="339"/>
      <c r="F113" s="339"/>
      <c r="G113" s="340"/>
      <c r="H113" s="340"/>
      <c r="I113" s="339"/>
      <c r="J113" s="339"/>
      <c r="K113" s="339"/>
      <c r="L113" s="339"/>
      <c r="M113" s="339"/>
      <c r="O113" s="175">
        <f t="shared" ref="O113:T113" si="15">O108+O109+O110</f>
        <v>39</v>
      </c>
      <c r="P113" s="175">
        <f t="shared" si="15"/>
        <v>24</v>
      </c>
      <c r="Q113" s="174">
        <f t="shared" si="15"/>
        <v>4</v>
      </c>
      <c r="R113" s="175">
        <f t="shared" si="15"/>
        <v>3</v>
      </c>
      <c r="S113" s="175">
        <f t="shared" si="15"/>
        <v>2</v>
      </c>
      <c r="T113" s="175">
        <f t="shared" si="15"/>
        <v>1</v>
      </c>
    </row>
    <row r="114" spans="3:20">
      <c r="C114" s="288" t="s">
        <v>278</v>
      </c>
      <c r="D114" s="289"/>
      <c r="E114" s="289"/>
      <c r="F114" s="289"/>
      <c r="G114" s="289"/>
      <c r="H114" s="289"/>
      <c r="I114" s="289"/>
      <c r="J114" s="289"/>
      <c r="K114" s="289"/>
      <c r="L114" s="289"/>
      <c r="M114" s="290"/>
    </row>
    <row r="115" spans="3:20" ht="12" thickBot="1">
      <c r="C115" s="291"/>
      <c r="D115" s="292"/>
      <c r="E115" s="292"/>
      <c r="F115" s="292"/>
      <c r="G115" s="292"/>
      <c r="H115" s="292"/>
      <c r="I115" s="292"/>
      <c r="J115" s="292"/>
      <c r="K115" s="292"/>
      <c r="L115" s="292"/>
      <c r="M115" s="293"/>
    </row>
    <row r="116" spans="3:20" ht="12" thickBot="1">
      <c r="C116" s="294" t="s">
        <v>225</v>
      </c>
      <c r="D116" s="295"/>
      <c r="E116" s="296" t="s">
        <v>279</v>
      </c>
      <c r="F116" s="297"/>
      <c r="G116" s="298" t="s">
        <v>280</v>
      </c>
      <c r="H116" s="299" t="s">
        <v>281</v>
      </c>
      <c r="I116" s="300"/>
      <c r="J116" s="300"/>
      <c r="K116" s="300"/>
      <c r="L116" s="300"/>
      <c r="M116" s="301"/>
      <c r="R116" s="155"/>
      <c r="S116" s="156"/>
      <c r="T116" s="157"/>
    </row>
    <row r="117" spans="3:20" ht="12" thickBot="1">
      <c r="C117" s="302">
        <v>45146</v>
      </c>
      <c r="D117" s="303"/>
      <c r="E117" s="304" t="s">
        <v>329</v>
      </c>
      <c r="F117" s="305"/>
      <c r="G117" s="306" t="s">
        <v>330</v>
      </c>
      <c r="H117" s="304" t="s">
        <v>331</v>
      </c>
      <c r="I117" s="307"/>
      <c r="J117" s="307"/>
      <c r="K117" s="307"/>
      <c r="L117" s="307"/>
      <c r="M117" s="305"/>
    </row>
    <row r="118" spans="3:20" ht="12" thickBot="1">
      <c r="C118" s="304"/>
      <c r="D118" s="307"/>
      <c r="E118" s="307"/>
      <c r="F118" s="307"/>
      <c r="G118" s="307"/>
      <c r="H118" s="307"/>
      <c r="I118" s="307"/>
      <c r="J118" s="307"/>
      <c r="K118" s="307"/>
      <c r="L118" s="307"/>
      <c r="M118" s="305"/>
    </row>
    <row r="119" spans="3:20" ht="12" thickBot="1">
      <c r="C119" s="308" t="s">
        <v>227</v>
      </c>
      <c r="D119" s="309"/>
      <c r="E119" s="310" t="s">
        <v>282</v>
      </c>
      <c r="F119" s="309" t="s">
        <v>283</v>
      </c>
      <c r="G119" s="310" t="s">
        <v>282</v>
      </c>
      <c r="H119" s="311" t="s">
        <v>228</v>
      </c>
      <c r="I119" s="311"/>
      <c r="J119" s="311"/>
      <c r="K119" s="311"/>
      <c r="L119" s="311"/>
      <c r="M119" s="295"/>
    </row>
    <row r="120" spans="3:20" ht="12" thickBot="1">
      <c r="C120" s="312" t="s">
        <v>332</v>
      </c>
      <c r="D120" s="313"/>
      <c r="E120" s="312" t="s">
        <v>378</v>
      </c>
      <c r="F120" s="313"/>
      <c r="G120" s="312" t="s">
        <v>349</v>
      </c>
      <c r="H120" s="314">
        <f>S127</f>
        <v>2</v>
      </c>
      <c r="I120" s="315"/>
      <c r="J120" s="316"/>
      <c r="K120" s="314">
        <f>T127</f>
        <v>1</v>
      </c>
      <c r="L120" s="315"/>
      <c r="M120" s="316"/>
    </row>
    <row r="121" spans="3:20" ht="12" thickBot="1">
      <c r="C121" s="317" t="s">
        <v>226</v>
      </c>
      <c r="D121" s="318" t="s">
        <v>284</v>
      </c>
      <c r="E121" s="317" t="s">
        <v>285</v>
      </c>
      <c r="F121" s="318"/>
      <c r="G121" s="317" t="s">
        <v>285</v>
      </c>
      <c r="H121" s="307" t="s">
        <v>286</v>
      </c>
      <c r="I121" s="305"/>
      <c r="J121" s="307" t="s">
        <v>287</v>
      </c>
      <c r="K121" s="305"/>
      <c r="L121" s="319" t="s">
        <v>288</v>
      </c>
      <c r="M121" s="320"/>
      <c r="O121" s="264" t="s">
        <v>289</v>
      </c>
      <c r="P121" s="265"/>
      <c r="Q121" s="264" t="s">
        <v>290</v>
      </c>
      <c r="R121" s="265"/>
      <c r="S121" s="264" t="s">
        <v>284</v>
      </c>
      <c r="T121" s="265"/>
    </row>
    <row r="122" spans="3:20" ht="12" thickBot="1">
      <c r="C122" s="321" t="s">
        <v>350</v>
      </c>
      <c r="D122" s="322" t="s">
        <v>292</v>
      </c>
      <c r="E122" s="306" t="s">
        <v>379</v>
      </c>
      <c r="F122" s="322"/>
      <c r="G122" s="306" t="s">
        <v>193</v>
      </c>
      <c r="H122" s="323">
        <v>6</v>
      </c>
      <c r="I122" s="322">
        <v>2</v>
      </c>
      <c r="J122" s="323">
        <v>6</v>
      </c>
      <c r="K122" s="322">
        <v>3</v>
      </c>
      <c r="L122" s="323">
        <v>10</v>
      </c>
      <c r="M122" s="322">
        <v>1</v>
      </c>
      <c r="O122" s="172">
        <f t="shared" ref="O122:P124" si="16">H122+J122+L122</f>
        <v>22</v>
      </c>
      <c r="P122" s="172">
        <f t="shared" si="16"/>
        <v>6</v>
      </c>
      <c r="Q122" s="172">
        <f>IF(H122&gt;I122,1,0)+IF(J122&gt;K122,1,0)+IF(L122&gt;M122,1,0)</f>
        <v>3</v>
      </c>
      <c r="R122" s="173">
        <f>IF(H122&lt;I122,1,0)+IF(J122&lt;K122,1,0)+IF(L122&lt;M122,1,0)</f>
        <v>0</v>
      </c>
      <c r="S122" s="173">
        <f>IF(Q122&gt;R122,1,0)</f>
        <v>1</v>
      </c>
      <c r="T122" s="173">
        <f>IF(Q122&lt;R122,1,0)</f>
        <v>0</v>
      </c>
    </row>
    <row r="123" spans="3:20" ht="12" thickBot="1">
      <c r="C123" s="306" t="s">
        <v>335</v>
      </c>
      <c r="D123" s="322" t="s">
        <v>293</v>
      </c>
      <c r="E123" s="306" t="s">
        <v>45</v>
      </c>
      <c r="F123" s="322"/>
      <c r="G123" s="306" t="s">
        <v>192</v>
      </c>
      <c r="H123" s="323">
        <v>7</v>
      </c>
      <c r="I123" s="322">
        <v>5</v>
      </c>
      <c r="J123" s="323">
        <v>4</v>
      </c>
      <c r="K123" s="322">
        <v>6</v>
      </c>
      <c r="L123" s="323">
        <v>1</v>
      </c>
      <c r="M123" s="322">
        <v>10</v>
      </c>
      <c r="O123" s="174">
        <f t="shared" si="16"/>
        <v>12</v>
      </c>
      <c r="P123" s="174">
        <f t="shared" si="16"/>
        <v>21</v>
      </c>
      <c r="Q123" s="174">
        <f>IF(H123&gt;I123,1,0)+IF(J123&gt;K123,1,0)+IF(L123&gt;M123,1,0)</f>
        <v>1</v>
      </c>
      <c r="R123" s="175">
        <f>IF(H123&lt;I123,1,0)+IF(J123&lt;K123,1,0)+IF(L123&lt;M123,1,0)</f>
        <v>2</v>
      </c>
      <c r="S123" s="175">
        <f>IF(Q123&gt;R123,1,0)</f>
        <v>0</v>
      </c>
      <c r="T123" s="175">
        <f>IF(Q123&lt;R123,1,0)</f>
        <v>1</v>
      </c>
    </row>
    <row r="124" spans="3:20" ht="12" customHeight="1" thickBot="1">
      <c r="C124" s="341" t="s">
        <v>335</v>
      </c>
      <c r="D124" s="326" t="s">
        <v>294</v>
      </c>
      <c r="E124" s="306" t="s">
        <v>379</v>
      </c>
      <c r="F124" s="327"/>
      <c r="G124" s="306" t="s">
        <v>193</v>
      </c>
      <c r="H124" s="328">
        <v>7</v>
      </c>
      <c r="I124" s="329">
        <v>6</v>
      </c>
      <c r="J124" s="328">
        <v>6</v>
      </c>
      <c r="K124" s="329">
        <v>7</v>
      </c>
      <c r="L124" s="328">
        <v>10</v>
      </c>
      <c r="M124" s="329">
        <v>7</v>
      </c>
      <c r="O124" s="285">
        <f t="shared" si="16"/>
        <v>23</v>
      </c>
      <c r="P124" s="285">
        <f t="shared" si="16"/>
        <v>20</v>
      </c>
      <c r="Q124" s="285">
        <f>IF(H124&gt;I124,1,0)+IF(J124&gt;K124,1,0)+IF(L124&gt;M124,1,0)</f>
        <v>2</v>
      </c>
      <c r="R124" s="285">
        <f>IF(H124&lt;I124,1,0)+IF(J124&lt;K124,1,0)+IF(L124&lt;M124,1,0)</f>
        <v>1</v>
      </c>
      <c r="S124" s="285">
        <f>IF(Q124&gt;R124,1,0)</f>
        <v>1</v>
      </c>
      <c r="T124" s="285">
        <f>IF(Q124&lt;R124,1,0)</f>
        <v>0</v>
      </c>
    </row>
    <row r="125" spans="3:20" ht="12" thickBot="1">
      <c r="C125" s="341"/>
      <c r="D125" s="326"/>
      <c r="E125" s="330"/>
      <c r="F125" s="331"/>
      <c r="G125" s="330"/>
      <c r="H125" s="332"/>
      <c r="I125" s="333"/>
      <c r="J125" s="332"/>
      <c r="K125" s="333"/>
      <c r="L125" s="332"/>
      <c r="M125" s="333"/>
      <c r="O125" s="286"/>
      <c r="P125" s="286"/>
      <c r="Q125" s="286"/>
      <c r="R125" s="286"/>
      <c r="S125" s="286"/>
      <c r="T125" s="286"/>
    </row>
    <row r="126" spans="3:20" ht="12" thickBot="1">
      <c r="C126" s="342"/>
      <c r="D126" s="335"/>
      <c r="E126" s="306" t="s">
        <v>45</v>
      </c>
      <c r="F126" s="336"/>
      <c r="G126" s="306" t="s">
        <v>192</v>
      </c>
      <c r="H126" s="337"/>
      <c r="I126" s="338"/>
      <c r="J126" s="337"/>
      <c r="K126" s="338"/>
      <c r="L126" s="337"/>
      <c r="M126" s="338"/>
      <c r="O126" s="287"/>
      <c r="P126" s="287"/>
      <c r="Q126" s="287"/>
      <c r="R126" s="287"/>
      <c r="S126" s="287"/>
      <c r="T126" s="287"/>
    </row>
    <row r="127" spans="3:20" ht="12" thickBot="1">
      <c r="G127" s="180"/>
      <c r="H127" s="180"/>
      <c r="O127" s="175">
        <f t="shared" ref="O127:T127" si="17">O122+O123+O124</f>
        <v>57</v>
      </c>
      <c r="P127" s="175">
        <f t="shared" si="17"/>
        <v>47</v>
      </c>
      <c r="Q127" s="174">
        <f t="shared" si="17"/>
        <v>6</v>
      </c>
      <c r="R127" s="175">
        <f t="shared" si="17"/>
        <v>3</v>
      </c>
      <c r="S127" s="175">
        <f t="shared" si="17"/>
        <v>2</v>
      </c>
      <c r="T127" s="175">
        <f t="shared" si="17"/>
        <v>1</v>
      </c>
    </row>
    <row r="128" spans="3:20">
      <c r="C128" s="288" t="s">
        <v>278</v>
      </c>
      <c r="D128" s="289"/>
      <c r="E128" s="289"/>
      <c r="F128" s="289"/>
      <c r="G128" s="289"/>
      <c r="H128" s="289"/>
      <c r="I128" s="289"/>
      <c r="J128" s="289"/>
      <c r="K128" s="289"/>
      <c r="L128" s="289"/>
      <c r="M128" s="290"/>
    </row>
    <row r="129" spans="3:20" ht="12" thickBot="1">
      <c r="C129" s="291"/>
      <c r="D129" s="292"/>
      <c r="E129" s="292"/>
      <c r="F129" s="292"/>
      <c r="G129" s="292"/>
      <c r="H129" s="292"/>
      <c r="I129" s="292"/>
      <c r="J129" s="292"/>
      <c r="K129" s="292"/>
      <c r="L129" s="292"/>
      <c r="M129" s="293"/>
    </row>
    <row r="130" spans="3:20" ht="12" thickBot="1">
      <c r="C130" s="294" t="s">
        <v>225</v>
      </c>
      <c r="D130" s="295"/>
      <c r="E130" s="296" t="s">
        <v>279</v>
      </c>
      <c r="F130" s="297"/>
      <c r="G130" s="298" t="s">
        <v>280</v>
      </c>
      <c r="H130" s="299" t="s">
        <v>281</v>
      </c>
      <c r="I130" s="300"/>
      <c r="J130" s="300"/>
      <c r="K130" s="300"/>
      <c r="L130" s="300"/>
      <c r="M130" s="301"/>
      <c r="R130" s="155"/>
      <c r="S130" s="156"/>
      <c r="T130" s="157"/>
    </row>
    <row r="131" spans="3:20" ht="12" thickBot="1">
      <c r="C131" s="302">
        <v>45147</v>
      </c>
      <c r="D131" s="303"/>
      <c r="E131" s="304" t="s">
        <v>329</v>
      </c>
      <c r="F131" s="305"/>
      <c r="G131" s="306" t="s">
        <v>330</v>
      </c>
      <c r="H131" s="304" t="s">
        <v>331</v>
      </c>
      <c r="I131" s="307"/>
      <c r="J131" s="307"/>
      <c r="K131" s="307"/>
      <c r="L131" s="307"/>
      <c r="M131" s="305"/>
    </row>
    <row r="132" spans="3:20" ht="12" thickBot="1">
      <c r="C132" s="304"/>
      <c r="D132" s="307"/>
      <c r="E132" s="307"/>
      <c r="F132" s="307"/>
      <c r="G132" s="307"/>
      <c r="H132" s="307"/>
      <c r="I132" s="307"/>
      <c r="J132" s="307"/>
      <c r="K132" s="307"/>
      <c r="L132" s="307"/>
      <c r="M132" s="305"/>
    </row>
    <row r="133" spans="3:20" ht="12" thickBot="1">
      <c r="C133" s="308" t="s">
        <v>227</v>
      </c>
      <c r="D133" s="309"/>
      <c r="E133" s="310" t="s">
        <v>282</v>
      </c>
      <c r="F133" s="309" t="s">
        <v>283</v>
      </c>
      <c r="G133" s="310" t="s">
        <v>282</v>
      </c>
      <c r="H133" s="311" t="s">
        <v>228</v>
      </c>
      <c r="I133" s="311"/>
      <c r="J133" s="311"/>
      <c r="K133" s="311"/>
      <c r="L133" s="311"/>
      <c r="M133" s="295"/>
    </row>
    <row r="134" spans="3:20" ht="12" thickBot="1">
      <c r="C134" s="312" t="s">
        <v>332</v>
      </c>
      <c r="D134" s="313"/>
      <c r="E134" s="312" t="s">
        <v>348</v>
      </c>
      <c r="F134" s="313"/>
      <c r="G134" s="312" t="s">
        <v>351</v>
      </c>
      <c r="H134" s="314">
        <f>S141</f>
        <v>2</v>
      </c>
      <c r="I134" s="315"/>
      <c r="J134" s="316"/>
      <c r="K134" s="314">
        <f>T141</f>
        <v>1</v>
      </c>
      <c r="L134" s="315"/>
      <c r="M134" s="316"/>
    </row>
    <row r="135" spans="3:20" ht="12" thickBot="1">
      <c r="C135" s="317" t="s">
        <v>226</v>
      </c>
      <c r="D135" s="318" t="s">
        <v>284</v>
      </c>
      <c r="E135" s="317" t="s">
        <v>285</v>
      </c>
      <c r="F135" s="318"/>
      <c r="G135" s="317" t="s">
        <v>285</v>
      </c>
      <c r="H135" s="307" t="s">
        <v>286</v>
      </c>
      <c r="I135" s="305"/>
      <c r="J135" s="307" t="s">
        <v>287</v>
      </c>
      <c r="K135" s="305"/>
      <c r="L135" s="319" t="s">
        <v>288</v>
      </c>
      <c r="M135" s="320"/>
      <c r="O135" s="264" t="s">
        <v>289</v>
      </c>
      <c r="P135" s="265"/>
      <c r="Q135" s="264" t="s">
        <v>290</v>
      </c>
      <c r="R135" s="265"/>
      <c r="S135" s="264" t="s">
        <v>284</v>
      </c>
      <c r="T135" s="265"/>
    </row>
    <row r="136" spans="3:20" ht="12" thickBot="1">
      <c r="C136" s="321" t="s">
        <v>350</v>
      </c>
      <c r="D136" s="322" t="s">
        <v>292</v>
      </c>
      <c r="E136" s="306" t="s">
        <v>63</v>
      </c>
      <c r="F136" s="322"/>
      <c r="G136" s="306" t="s">
        <v>129</v>
      </c>
      <c r="H136" s="323">
        <v>1</v>
      </c>
      <c r="I136" s="322">
        <v>6</v>
      </c>
      <c r="J136" s="323">
        <v>3</v>
      </c>
      <c r="K136" s="322">
        <v>6</v>
      </c>
      <c r="L136" s="323"/>
      <c r="M136" s="322"/>
      <c r="O136" s="172">
        <f t="shared" ref="O136:P138" si="18">H136+J136+L136</f>
        <v>4</v>
      </c>
      <c r="P136" s="172">
        <f t="shared" si="18"/>
        <v>12</v>
      </c>
      <c r="Q136" s="172">
        <f>IF(H136&gt;I136,1,0)+IF(J136&gt;K136,1,0)+IF(L136&gt;M136,1,0)</f>
        <v>0</v>
      </c>
      <c r="R136" s="173">
        <f>IF(H136&lt;I136,1,0)+IF(J136&lt;K136,1,0)+IF(L136&lt;M136,1,0)</f>
        <v>2</v>
      </c>
      <c r="S136" s="173">
        <f>IF(Q136&gt;R136,1,0)</f>
        <v>0</v>
      </c>
      <c r="T136" s="173">
        <f>IF(Q136&lt;R136,1,0)</f>
        <v>1</v>
      </c>
    </row>
    <row r="137" spans="3:20" ht="12" thickBot="1">
      <c r="C137" s="306" t="s">
        <v>335</v>
      </c>
      <c r="D137" s="322" t="s">
        <v>293</v>
      </c>
      <c r="E137" s="306" t="s">
        <v>61</v>
      </c>
      <c r="F137" s="322"/>
      <c r="G137" s="306" t="s">
        <v>128</v>
      </c>
      <c r="H137" s="323">
        <v>6</v>
      </c>
      <c r="I137" s="322">
        <v>3</v>
      </c>
      <c r="J137" s="323">
        <v>6</v>
      </c>
      <c r="K137" s="322">
        <v>0</v>
      </c>
      <c r="L137" s="323"/>
      <c r="M137" s="322"/>
      <c r="O137" s="174">
        <f t="shared" si="18"/>
        <v>12</v>
      </c>
      <c r="P137" s="174">
        <f t="shared" si="18"/>
        <v>3</v>
      </c>
      <c r="Q137" s="174">
        <f>IF(H137&gt;I137,1,0)+IF(J137&gt;K137,1,0)+IF(L137&gt;M137,1,0)</f>
        <v>2</v>
      </c>
      <c r="R137" s="175">
        <f>IF(H137&lt;I137,1,0)+IF(J137&lt;K137,1,0)+IF(L137&lt;M137,1,0)</f>
        <v>0</v>
      </c>
      <c r="S137" s="175">
        <f>IF(Q137&gt;R137,1,0)</f>
        <v>1</v>
      </c>
      <c r="T137" s="175">
        <f>IF(Q137&lt;R137,1,0)</f>
        <v>0</v>
      </c>
    </row>
    <row r="138" spans="3:20" ht="12" customHeight="1" thickBot="1">
      <c r="C138" s="341" t="s">
        <v>335</v>
      </c>
      <c r="D138" s="326" t="s">
        <v>294</v>
      </c>
      <c r="E138" s="306" t="s">
        <v>61</v>
      </c>
      <c r="F138" s="327"/>
      <c r="G138" s="306" t="s">
        <v>132</v>
      </c>
      <c r="H138" s="328">
        <v>6</v>
      </c>
      <c r="I138" s="329">
        <v>0</v>
      </c>
      <c r="J138" s="328">
        <v>6</v>
      </c>
      <c r="K138" s="329">
        <v>0</v>
      </c>
      <c r="L138" s="328"/>
      <c r="M138" s="329"/>
      <c r="O138" s="285">
        <f t="shared" si="18"/>
        <v>12</v>
      </c>
      <c r="P138" s="285">
        <f t="shared" si="18"/>
        <v>0</v>
      </c>
      <c r="Q138" s="285">
        <f>IF(H138&gt;I138,1,0)+IF(J138&gt;K138,1,0)+IF(L138&gt;M138,1,0)</f>
        <v>2</v>
      </c>
      <c r="R138" s="285">
        <f>IF(H138&lt;I138,1,0)+IF(J138&lt;K138,1,0)+IF(L138&lt;M138,1,0)</f>
        <v>0</v>
      </c>
      <c r="S138" s="285">
        <f>IF(Q138&gt;R138,1,0)</f>
        <v>1</v>
      </c>
      <c r="T138" s="285">
        <f>IF(Q138&lt;R138,1,0)</f>
        <v>0</v>
      </c>
    </row>
    <row r="139" spans="3:20" ht="12" thickBot="1">
      <c r="C139" s="341"/>
      <c r="D139" s="326"/>
      <c r="E139" s="330"/>
      <c r="F139" s="331"/>
      <c r="G139" s="330"/>
      <c r="H139" s="332"/>
      <c r="I139" s="333"/>
      <c r="J139" s="332"/>
      <c r="K139" s="333"/>
      <c r="L139" s="332"/>
      <c r="M139" s="333"/>
      <c r="O139" s="286"/>
      <c r="P139" s="286"/>
      <c r="Q139" s="286"/>
      <c r="R139" s="286"/>
      <c r="S139" s="286"/>
      <c r="T139" s="286"/>
    </row>
    <row r="140" spans="3:20" ht="12" thickBot="1">
      <c r="C140" s="342"/>
      <c r="D140" s="335"/>
      <c r="E140" s="306" t="s">
        <v>62</v>
      </c>
      <c r="F140" s="336"/>
      <c r="G140" s="306" t="s">
        <v>130</v>
      </c>
      <c r="H140" s="337"/>
      <c r="I140" s="338"/>
      <c r="J140" s="337"/>
      <c r="K140" s="338"/>
      <c r="L140" s="337"/>
      <c r="M140" s="338"/>
      <c r="O140" s="287"/>
      <c r="P140" s="287"/>
      <c r="Q140" s="287"/>
      <c r="R140" s="287"/>
      <c r="S140" s="287"/>
      <c r="T140" s="287"/>
    </row>
    <row r="141" spans="3:20" ht="12" thickBot="1">
      <c r="C141" s="339"/>
      <c r="D141" s="339"/>
      <c r="E141" s="339"/>
      <c r="F141" s="339"/>
      <c r="G141" s="340"/>
      <c r="H141" s="340"/>
      <c r="I141" s="339"/>
      <c r="J141" s="339"/>
      <c r="K141" s="339"/>
      <c r="L141" s="339"/>
      <c r="M141" s="339"/>
      <c r="O141" s="175">
        <f t="shared" ref="O141:T141" si="19">O136+O137+O138</f>
        <v>28</v>
      </c>
      <c r="P141" s="175">
        <f t="shared" si="19"/>
        <v>15</v>
      </c>
      <c r="Q141" s="174">
        <f t="shared" si="19"/>
        <v>4</v>
      </c>
      <c r="R141" s="175">
        <f t="shared" si="19"/>
        <v>2</v>
      </c>
      <c r="S141" s="175">
        <f t="shared" si="19"/>
        <v>2</v>
      </c>
      <c r="T141" s="175">
        <f t="shared" si="19"/>
        <v>1</v>
      </c>
    </row>
    <row r="142" spans="3:20">
      <c r="C142" s="288" t="s">
        <v>278</v>
      </c>
      <c r="D142" s="289"/>
      <c r="E142" s="289"/>
      <c r="F142" s="289"/>
      <c r="G142" s="289"/>
      <c r="H142" s="289"/>
      <c r="I142" s="289"/>
      <c r="J142" s="289"/>
      <c r="K142" s="289"/>
      <c r="L142" s="289"/>
      <c r="M142" s="290"/>
    </row>
    <row r="143" spans="3:20" ht="12" thickBot="1">
      <c r="C143" s="291"/>
      <c r="D143" s="292"/>
      <c r="E143" s="292"/>
      <c r="F143" s="292"/>
      <c r="G143" s="292"/>
      <c r="H143" s="292"/>
      <c r="I143" s="292"/>
      <c r="J143" s="292"/>
      <c r="K143" s="292"/>
      <c r="L143" s="292"/>
      <c r="M143" s="293"/>
    </row>
    <row r="144" spans="3:20" ht="12" thickBot="1">
      <c r="C144" s="294" t="s">
        <v>225</v>
      </c>
      <c r="D144" s="295"/>
      <c r="E144" s="296" t="s">
        <v>279</v>
      </c>
      <c r="F144" s="297"/>
      <c r="G144" s="298" t="s">
        <v>280</v>
      </c>
      <c r="H144" s="299" t="s">
        <v>281</v>
      </c>
      <c r="I144" s="300"/>
      <c r="J144" s="300"/>
      <c r="K144" s="300"/>
      <c r="L144" s="300"/>
      <c r="M144" s="301"/>
      <c r="R144" s="155"/>
      <c r="S144" s="156"/>
      <c r="T144" s="157"/>
    </row>
    <row r="145" spans="3:20" ht="12" thickBot="1">
      <c r="C145" s="302">
        <v>45147</v>
      </c>
      <c r="D145" s="303"/>
      <c r="E145" s="304" t="s">
        <v>329</v>
      </c>
      <c r="F145" s="305"/>
      <c r="G145" s="306" t="s">
        <v>330</v>
      </c>
      <c r="H145" s="304" t="s">
        <v>337</v>
      </c>
      <c r="I145" s="307"/>
      <c r="J145" s="307"/>
      <c r="K145" s="307"/>
      <c r="L145" s="307"/>
      <c r="M145" s="305"/>
    </row>
    <row r="146" spans="3:20" ht="12" thickBot="1">
      <c r="C146" s="304"/>
      <c r="D146" s="307"/>
      <c r="E146" s="307"/>
      <c r="F146" s="307"/>
      <c r="G146" s="307"/>
      <c r="H146" s="307"/>
      <c r="I146" s="307"/>
      <c r="J146" s="307"/>
      <c r="K146" s="307"/>
      <c r="L146" s="307"/>
      <c r="M146" s="305"/>
    </row>
    <row r="147" spans="3:20" ht="12" thickBot="1">
      <c r="C147" s="308" t="s">
        <v>227</v>
      </c>
      <c r="D147" s="309"/>
      <c r="E147" s="310" t="s">
        <v>282</v>
      </c>
      <c r="F147" s="309" t="s">
        <v>283</v>
      </c>
      <c r="G147" s="310" t="s">
        <v>282</v>
      </c>
      <c r="H147" s="311" t="s">
        <v>228</v>
      </c>
      <c r="I147" s="311"/>
      <c r="J147" s="311"/>
      <c r="K147" s="311"/>
      <c r="L147" s="311"/>
      <c r="M147" s="295"/>
    </row>
    <row r="148" spans="3:20" ht="12" thickBot="1">
      <c r="C148" s="312" t="s">
        <v>343</v>
      </c>
      <c r="D148" s="313"/>
      <c r="E148" s="312" t="s">
        <v>372</v>
      </c>
      <c r="F148" s="313"/>
      <c r="G148" s="312" t="s">
        <v>349</v>
      </c>
      <c r="H148" s="314">
        <f>S155</f>
        <v>3</v>
      </c>
      <c r="I148" s="315"/>
      <c r="J148" s="316"/>
      <c r="K148" s="314">
        <f>T155</f>
        <v>0</v>
      </c>
      <c r="L148" s="315"/>
      <c r="M148" s="316"/>
    </row>
    <row r="149" spans="3:20" ht="12" thickBot="1">
      <c r="C149" s="317" t="s">
        <v>226</v>
      </c>
      <c r="D149" s="318" t="s">
        <v>284</v>
      </c>
      <c r="E149" s="317" t="s">
        <v>285</v>
      </c>
      <c r="F149" s="318"/>
      <c r="G149" s="317" t="s">
        <v>285</v>
      </c>
      <c r="H149" s="307" t="s">
        <v>286</v>
      </c>
      <c r="I149" s="305"/>
      <c r="J149" s="307" t="s">
        <v>287</v>
      </c>
      <c r="K149" s="305"/>
      <c r="L149" s="319" t="s">
        <v>288</v>
      </c>
      <c r="M149" s="320"/>
      <c r="O149" s="264" t="s">
        <v>289</v>
      </c>
      <c r="P149" s="265"/>
      <c r="Q149" s="264" t="s">
        <v>290</v>
      </c>
      <c r="R149" s="265"/>
      <c r="S149" s="264" t="s">
        <v>284</v>
      </c>
      <c r="T149" s="265"/>
    </row>
    <row r="150" spans="3:20" ht="12" thickBot="1">
      <c r="C150" s="321"/>
      <c r="D150" s="322" t="s">
        <v>292</v>
      </c>
      <c r="E150" s="306" t="s">
        <v>142</v>
      </c>
      <c r="F150" s="322"/>
      <c r="G150" s="306" t="s">
        <v>193</v>
      </c>
      <c r="H150" s="323">
        <v>6</v>
      </c>
      <c r="I150" s="322">
        <v>1</v>
      </c>
      <c r="J150" s="323">
        <v>6</v>
      </c>
      <c r="K150" s="322">
        <v>4</v>
      </c>
      <c r="L150" s="323"/>
      <c r="M150" s="322"/>
      <c r="O150" s="172">
        <f t="shared" ref="O150:P152" si="20">H150+J150+L150</f>
        <v>12</v>
      </c>
      <c r="P150" s="172">
        <f t="shared" si="20"/>
        <v>5</v>
      </c>
      <c r="Q150" s="172">
        <f>IF(H150&gt;I150,1,0)+IF(J150&gt;K150,1,0)+IF(L150&gt;M150,1,0)</f>
        <v>2</v>
      </c>
      <c r="R150" s="173">
        <f>IF(H150&lt;I150,1,0)+IF(J150&lt;K150,1,0)+IF(L150&lt;M150,1,0)</f>
        <v>0</v>
      </c>
      <c r="S150" s="173">
        <f>IF(Q150&gt;R150,1,0)</f>
        <v>1</v>
      </c>
      <c r="T150" s="173">
        <f>IF(Q150&lt;R150,1,0)</f>
        <v>0</v>
      </c>
    </row>
    <row r="151" spans="3:20" ht="12" thickBot="1">
      <c r="C151" s="306" t="s">
        <v>365</v>
      </c>
      <c r="D151" s="322" t="s">
        <v>293</v>
      </c>
      <c r="E151" s="306" t="s">
        <v>140</v>
      </c>
      <c r="F151" s="322"/>
      <c r="G151" s="306" t="s">
        <v>192</v>
      </c>
      <c r="H151" s="323">
        <v>6</v>
      </c>
      <c r="I151" s="322">
        <v>1</v>
      </c>
      <c r="J151" s="323">
        <v>6</v>
      </c>
      <c r="K151" s="322">
        <v>2</v>
      </c>
      <c r="L151" s="323"/>
      <c r="M151" s="322"/>
      <c r="O151" s="174">
        <f t="shared" si="20"/>
        <v>12</v>
      </c>
      <c r="P151" s="174">
        <f t="shared" si="20"/>
        <v>3</v>
      </c>
      <c r="Q151" s="174">
        <f>IF(H151&gt;I151,1,0)+IF(J151&gt;K151,1,0)+IF(L151&gt;M151,1,0)</f>
        <v>2</v>
      </c>
      <c r="R151" s="175">
        <f>IF(H151&lt;I151,1,0)+IF(J151&lt;K151,1,0)+IF(L151&lt;M151,1,0)</f>
        <v>0</v>
      </c>
      <c r="S151" s="175">
        <f>IF(Q151&gt;R151,1,0)</f>
        <v>1</v>
      </c>
      <c r="T151" s="175">
        <f>IF(Q151&lt;R151,1,0)</f>
        <v>0</v>
      </c>
    </row>
    <row r="152" spans="3:20" ht="12" customHeight="1" thickBot="1">
      <c r="C152" s="341" t="s">
        <v>365</v>
      </c>
      <c r="D152" s="326" t="s">
        <v>294</v>
      </c>
      <c r="E152" s="306" t="s">
        <v>140</v>
      </c>
      <c r="F152" s="327"/>
      <c r="G152" s="306" t="s">
        <v>192</v>
      </c>
      <c r="H152" s="328">
        <v>6</v>
      </c>
      <c r="I152" s="329">
        <v>1</v>
      </c>
      <c r="J152" s="328">
        <v>6</v>
      </c>
      <c r="K152" s="329">
        <v>2</v>
      </c>
      <c r="L152" s="328"/>
      <c r="M152" s="329"/>
      <c r="O152" s="285">
        <f t="shared" si="20"/>
        <v>12</v>
      </c>
      <c r="P152" s="285">
        <f t="shared" si="20"/>
        <v>3</v>
      </c>
      <c r="Q152" s="285">
        <f>IF(H152&gt;I152,1,0)+IF(J152&gt;K152,1,0)+IF(L152&gt;M152,1,0)</f>
        <v>2</v>
      </c>
      <c r="R152" s="285">
        <f>IF(H152&lt;I152,1,0)+IF(J152&lt;K152,1,0)+IF(L152&lt;M152,1,0)</f>
        <v>0</v>
      </c>
      <c r="S152" s="285">
        <f>IF(Q152&gt;R152,1,0)</f>
        <v>1</v>
      </c>
      <c r="T152" s="285">
        <f>IF(Q152&lt;R152,1,0)</f>
        <v>0</v>
      </c>
    </row>
    <row r="153" spans="3:20" ht="12" thickBot="1">
      <c r="C153" s="341"/>
      <c r="D153" s="326"/>
      <c r="E153" s="330"/>
      <c r="F153" s="331"/>
      <c r="G153" s="330"/>
      <c r="H153" s="332"/>
      <c r="I153" s="333"/>
      <c r="J153" s="332"/>
      <c r="K153" s="333"/>
      <c r="L153" s="332"/>
      <c r="M153" s="333"/>
      <c r="O153" s="286"/>
      <c r="P153" s="286"/>
      <c r="Q153" s="286"/>
      <c r="R153" s="286"/>
      <c r="S153" s="286"/>
      <c r="T153" s="286"/>
    </row>
    <row r="154" spans="3:20" ht="12" thickBot="1">
      <c r="C154" s="342"/>
      <c r="D154" s="335"/>
      <c r="E154" s="306" t="s">
        <v>380</v>
      </c>
      <c r="F154" s="336"/>
      <c r="G154" s="306" t="s">
        <v>381</v>
      </c>
      <c r="H154" s="337"/>
      <c r="I154" s="338"/>
      <c r="J154" s="337"/>
      <c r="K154" s="338"/>
      <c r="L154" s="337"/>
      <c r="M154" s="338"/>
      <c r="O154" s="287"/>
      <c r="P154" s="287"/>
      <c r="Q154" s="287"/>
      <c r="R154" s="287"/>
      <c r="S154" s="287"/>
      <c r="T154" s="287"/>
    </row>
    <row r="155" spans="3:20" ht="12" thickBot="1">
      <c r="G155" s="180"/>
      <c r="H155" s="180"/>
      <c r="O155" s="175">
        <f t="shared" ref="O155:T155" si="21">O150+O151+O152</f>
        <v>36</v>
      </c>
      <c r="P155" s="175">
        <f t="shared" si="21"/>
        <v>11</v>
      </c>
      <c r="Q155" s="174">
        <f t="shared" si="21"/>
        <v>6</v>
      </c>
      <c r="R155" s="175">
        <f t="shared" si="21"/>
        <v>0</v>
      </c>
      <c r="S155" s="175">
        <f t="shared" si="21"/>
        <v>3</v>
      </c>
      <c r="T155" s="175">
        <f t="shared" si="21"/>
        <v>0</v>
      </c>
    </row>
    <row r="156" spans="3:20">
      <c r="C156" s="288" t="s">
        <v>278</v>
      </c>
      <c r="D156" s="289"/>
      <c r="E156" s="289"/>
      <c r="F156" s="289"/>
      <c r="G156" s="289"/>
      <c r="H156" s="289"/>
      <c r="I156" s="289"/>
      <c r="J156" s="289"/>
      <c r="K156" s="289"/>
      <c r="L156" s="289"/>
      <c r="M156" s="290"/>
    </row>
    <row r="157" spans="3:20" ht="12" thickBot="1">
      <c r="C157" s="291"/>
      <c r="D157" s="292"/>
      <c r="E157" s="292"/>
      <c r="F157" s="292"/>
      <c r="G157" s="292"/>
      <c r="H157" s="292"/>
      <c r="I157" s="292"/>
      <c r="J157" s="292"/>
      <c r="K157" s="292"/>
      <c r="L157" s="292"/>
      <c r="M157" s="293"/>
    </row>
    <row r="158" spans="3:20" ht="12" thickBot="1">
      <c r="C158" s="294" t="s">
        <v>225</v>
      </c>
      <c r="D158" s="295"/>
      <c r="E158" s="296" t="s">
        <v>279</v>
      </c>
      <c r="F158" s="297"/>
      <c r="G158" s="298" t="s">
        <v>280</v>
      </c>
      <c r="H158" s="299" t="s">
        <v>281</v>
      </c>
      <c r="I158" s="300"/>
      <c r="J158" s="300"/>
      <c r="K158" s="300"/>
      <c r="L158" s="300"/>
      <c r="M158" s="301"/>
      <c r="R158" s="155"/>
      <c r="S158" s="156"/>
      <c r="T158" s="157"/>
    </row>
    <row r="159" spans="3:20" ht="12" thickBot="1">
      <c r="C159" s="302">
        <v>45148</v>
      </c>
      <c r="D159" s="303"/>
      <c r="E159" s="304" t="s">
        <v>329</v>
      </c>
      <c r="F159" s="305"/>
      <c r="G159" s="306" t="s">
        <v>330</v>
      </c>
      <c r="H159" s="304" t="s">
        <v>331</v>
      </c>
      <c r="I159" s="307"/>
      <c r="J159" s="307"/>
      <c r="K159" s="307"/>
      <c r="L159" s="307"/>
      <c r="M159" s="305"/>
    </row>
    <row r="160" spans="3:20" ht="12" thickBot="1">
      <c r="C160" s="304"/>
      <c r="D160" s="307"/>
      <c r="E160" s="307"/>
      <c r="F160" s="307"/>
      <c r="G160" s="307"/>
      <c r="H160" s="307"/>
      <c r="I160" s="307"/>
      <c r="J160" s="307"/>
      <c r="K160" s="307"/>
      <c r="L160" s="307"/>
      <c r="M160" s="305"/>
    </row>
    <row r="161" spans="3:20" ht="12" thickBot="1">
      <c r="C161" s="308" t="s">
        <v>227</v>
      </c>
      <c r="D161" s="309"/>
      <c r="E161" s="310" t="s">
        <v>282</v>
      </c>
      <c r="F161" s="309" t="s">
        <v>283</v>
      </c>
      <c r="G161" s="310" t="s">
        <v>282</v>
      </c>
      <c r="H161" s="311" t="s">
        <v>228</v>
      </c>
      <c r="I161" s="311"/>
      <c r="J161" s="311"/>
      <c r="K161" s="311"/>
      <c r="L161" s="311"/>
      <c r="M161" s="295"/>
    </row>
    <row r="162" spans="3:20" ht="12" thickBot="1">
      <c r="C162" s="312" t="s">
        <v>332</v>
      </c>
      <c r="D162" s="313"/>
      <c r="E162" s="312" t="s">
        <v>382</v>
      </c>
      <c r="F162" s="313"/>
      <c r="G162" s="312" t="s">
        <v>363</v>
      </c>
      <c r="H162" s="314">
        <f>S169</f>
        <v>2</v>
      </c>
      <c r="I162" s="315"/>
      <c r="J162" s="316"/>
      <c r="K162" s="314">
        <f>T169</f>
        <v>1</v>
      </c>
      <c r="L162" s="315"/>
      <c r="M162" s="316"/>
    </row>
    <row r="163" spans="3:20" ht="12" thickBot="1">
      <c r="C163" s="317" t="s">
        <v>226</v>
      </c>
      <c r="D163" s="318" t="s">
        <v>284</v>
      </c>
      <c r="E163" s="317" t="s">
        <v>285</v>
      </c>
      <c r="F163" s="318"/>
      <c r="G163" s="317" t="s">
        <v>285</v>
      </c>
      <c r="H163" s="307" t="s">
        <v>286</v>
      </c>
      <c r="I163" s="305"/>
      <c r="J163" s="307" t="s">
        <v>287</v>
      </c>
      <c r="K163" s="305"/>
      <c r="L163" s="319" t="s">
        <v>288</v>
      </c>
      <c r="M163" s="320"/>
      <c r="O163" s="264" t="s">
        <v>289</v>
      </c>
      <c r="P163" s="265"/>
      <c r="Q163" s="264" t="s">
        <v>290</v>
      </c>
      <c r="R163" s="265"/>
      <c r="S163" s="264" t="s">
        <v>284</v>
      </c>
      <c r="T163" s="265"/>
    </row>
    <row r="164" spans="3:20" ht="12" thickBot="1">
      <c r="C164" s="321" t="s">
        <v>350</v>
      </c>
      <c r="D164" s="322" t="s">
        <v>292</v>
      </c>
      <c r="E164" s="306" t="s">
        <v>63</v>
      </c>
      <c r="F164" s="322"/>
      <c r="G164" s="306" t="s">
        <v>181</v>
      </c>
      <c r="H164" s="323">
        <v>6</v>
      </c>
      <c r="I164" s="322">
        <v>0</v>
      </c>
      <c r="J164" s="323">
        <v>6</v>
      </c>
      <c r="K164" s="322">
        <v>0</v>
      </c>
      <c r="L164" s="323"/>
      <c r="M164" s="322"/>
      <c r="O164" s="172">
        <f t="shared" ref="O164:P166" si="22">H164+J164+L164</f>
        <v>12</v>
      </c>
      <c r="P164" s="172">
        <f t="shared" si="22"/>
        <v>0</v>
      </c>
      <c r="Q164" s="172">
        <f>IF(H164&gt;I164,1,0)+IF(J164&gt;K164,1,0)+IF(L164&gt;M164,1,0)</f>
        <v>2</v>
      </c>
      <c r="R164" s="173">
        <f>IF(H164&lt;I164,1,0)+IF(J164&lt;K164,1,0)+IF(L164&lt;M164,1,0)</f>
        <v>0</v>
      </c>
      <c r="S164" s="173">
        <f>IF(Q164&gt;R164,1,0)</f>
        <v>1</v>
      </c>
      <c r="T164" s="173">
        <f>IF(Q164&lt;R164,1,0)</f>
        <v>0</v>
      </c>
    </row>
    <row r="165" spans="3:20" ht="12" thickBot="1">
      <c r="C165" s="306" t="s">
        <v>365</v>
      </c>
      <c r="D165" s="322" t="s">
        <v>293</v>
      </c>
      <c r="E165" s="306" t="s">
        <v>62</v>
      </c>
      <c r="F165" s="322"/>
      <c r="G165" s="306" t="s">
        <v>178</v>
      </c>
      <c r="H165" s="323">
        <v>5</v>
      </c>
      <c r="I165" s="322">
        <v>7</v>
      </c>
      <c r="J165" s="323">
        <v>6</v>
      </c>
      <c r="K165" s="322">
        <v>7</v>
      </c>
      <c r="L165" s="323"/>
      <c r="M165" s="322"/>
      <c r="O165" s="174">
        <f t="shared" si="22"/>
        <v>11</v>
      </c>
      <c r="P165" s="174">
        <f t="shared" si="22"/>
        <v>14</v>
      </c>
      <c r="Q165" s="174">
        <f>IF(H165&gt;I165,1,0)+IF(J165&gt;K165,1,0)+IF(L165&gt;M165,1,0)</f>
        <v>0</v>
      </c>
      <c r="R165" s="175">
        <f>IF(H165&lt;I165,1,0)+IF(J165&lt;K165,1,0)+IF(L165&lt;M165,1,0)</f>
        <v>2</v>
      </c>
      <c r="S165" s="175">
        <f>IF(Q165&gt;R165,1,0)</f>
        <v>0</v>
      </c>
      <c r="T165" s="175">
        <f>IF(Q165&lt;R165,1,0)</f>
        <v>1</v>
      </c>
    </row>
    <row r="166" spans="3:20" ht="12" customHeight="1" thickBot="1">
      <c r="C166" s="341" t="s">
        <v>365</v>
      </c>
      <c r="D166" s="326" t="s">
        <v>294</v>
      </c>
      <c r="E166" s="306" t="s">
        <v>63</v>
      </c>
      <c r="F166" s="327"/>
      <c r="G166" s="306" t="s">
        <v>181</v>
      </c>
      <c r="H166" s="328">
        <v>6</v>
      </c>
      <c r="I166" s="329">
        <v>1</v>
      </c>
      <c r="J166" s="328">
        <v>6</v>
      </c>
      <c r="K166" s="329">
        <v>0</v>
      </c>
      <c r="L166" s="328"/>
      <c r="M166" s="329"/>
      <c r="O166" s="285">
        <f t="shared" si="22"/>
        <v>12</v>
      </c>
      <c r="P166" s="285">
        <f t="shared" si="22"/>
        <v>1</v>
      </c>
      <c r="Q166" s="285">
        <f>IF(H166&gt;I166,1,0)+IF(J166&gt;K166,1,0)+IF(L166&gt;M166,1,0)</f>
        <v>2</v>
      </c>
      <c r="R166" s="285">
        <f>IF(H166&lt;I166,1,0)+IF(J166&lt;K166,1,0)+IF(L166&lt;M166,1,0)</f>
        <v>0</v>
      </c>
      <c r="S166" s="285">
        <f>IF(Q166&gt;R166,1,0)</f>
        <v>1</v>
      </c>
      <c r="T166" s="285">
        <f>IF(Q166&lt;R166,1,0)</f>
        <v>0</v>
      </c>
    </row>
    <row r="167" spans="3:20" ht="12" thickBot="1">
      <c r="C167" s="341"/>
      <c r="D167" s="326"/>
      <c r="E167" s="330"/>
      <c r="F167" s="331"/>
      <c r="G167" s="330"/>
      <c r="H167" s="332"/>
      <c r="I167" s="333"/>
      <c r="J167" s="332"/>
      <c r="K167" s="333"/>
      <c r="L167" s="332"/>
      <c r="M167" s="333"/>
      <c r="O167" s="286"/>
      <c r="P167" s="286"/>
      <c r="Q167" s="286"/>
      <c r="R167" s="286"/>
      <c r="S167" s="286"/>
      <c r="T167" s="286"/>
    </row>
    <row r="168" spans="3:20" ht="12" thickBot="1">
      <c r="C168" s="342"/>
      <c r="D168" s="335"/>
      <c r="E168" s="306" t="s">
        <v>61</v>
      </c>
      <c r="F168" s="336"/>
      <c r="G168" s="306" t="s">
        <v>178</v>
      </c>
      <c r="H168" s="337"/>
      <c r="I168" s="338"/>
      <c r="J168" s="337"/>
      <c r="K168" s="338"/>
      <c r="L168" s="337"/>
      <c r="M168" s="338"/>
      <c r="O168" s="287"/>
      <c r="P168" s="287"/>
      <c r="Q168" s="287"/>
      <c r="R168" s="287"/>
      <c r="S168" s="287"/>
      <c r="T168" s="287"/>
    </row>
    <row r="169" spans="3:20" ht="12" thickBot="1">
      <c r="C169" s="339"/>
      <c r="D169" s="339"/>
      <c r="E169" s="339"/>
      <c r="F169" s="339"/>
      <c r="G169" s="340"/>
      <c r="H169" s="340"/>
      <c r="I169" s="339"/>
      <c r="J169" s="339"/>
      <c r="K169" s="339"/>
      <c r="L169" s="339"/>
      <c r="M169" s="339"/>
      <c r="O169" s="175">
        <f t="shared" ref="O169:T169" si="23">O164+O165+O166</f>
        <v>35</v>
      </c>
      <c r="P169" s="175">
        <f t="shared" si="23"/>
        <v>15</v>
      </c>
      <c r="Q169" s="174">
        <f t="shared" si="23"/>
        <v>4</v>
      </c>
      <c r="R169" s="175">
        <f t="shared" si="23"/>
        <v>2</v>
      </c>
      <c r="S169" s="175">
        <f t="shared" si="23"/>
        <v>2</v>
      </c>
      <c r="T169" s="175">
        <f t="shared" si="23"/>
        <v>1</v>
      </c>
    </row>
    <row r="170" spans="3:20">
      <c r="C170" s="288" t="s">
        <v>278</v>
      </c>
      <c r="D170" s="289"/>
      <c r="E170" s="289"/>
      <c r="F170" s="289"/>
      <c r="G170" s="289"/>
      <c r="H170" s="289"/>
      <c r="I170" s="289"/>
      <c r="J170" s="289"/>
      <c r="K170" s="289"/>
      <c r="L170" s="289"/>
      <c r="M170" s="290"/>
    </row>
    <row r="171" spans="3:20" ht="12" thickBot="1">
      <c r="C171" s="291"/>
      <c r="D171" s="292"/>
      <c r="E171" s="292"/>
      <c r="F171" s="292"/>
      <c r="G171" s="292"/>
      <c r="H171" s="292"/>
      <c r="I171" s="292"/>
      <c r="J171" s="292"/>
      <c r="K171" s="292"/>
      <c r="L171" s="292"/>
      <c r="M171" s="293"/>
    </row>
    <row r="172" spans="3:20" ht="12" thickBot="1">
      <c r="C172" s="294" t="s">
        <v>225</v>
      </c>
      <c r="D172" s="295"/>
      <c r="E172" s="296" t="s">
        <v>279</v>
      </c>
      <c r="F172" s="297"/>
      <c r="G172" s="298" t="s">
        <v>280</v>
      </c>
      <c r="H172" s="299" t="s">
        <v>281</v>
      </c>
      <c r="I172" s="300"/>
      <c r="J172" s="300"/>
      <c r="K172" s="300"/>
      <c r="L172" s="300"/>
      <c r="M172" s="301"/>
      <c r="R172" s="155"/>
      <c r="S172" s="156"/>
      <c r="T172" s="157"/>
    </row>
    <row r="173" spans="3:20" ht="12" thickBot="1">
      <c r="C173" s="302">
        <v>45148</v>
      </c>
      <c r="D173" s="303"/>
      <c r="E173" s="304" t="s">
        <v>329</v>
      </c>
      <c r="F173" s="305"/>
      <c r="G173" s="306" t="s">
        <v>330</v>
      </c>
      <c r="H173" s="304" t="s">
        <v>337</v>
      </c>
      <c r="I173" s="307"/>
      <c r="J173" s="307"/>
      <c r="K173" s="307"/>
      <c r="L173" s="307"/>
      <c r="M173" s="305"/>
    </row>
    <row r="174" spans="3:20" ht="12" thickBot="1">
      <c r="C174" s="304"/>
      <c r="D174" s="307"/>
      <c r="E174" s="307"/>
      <c r="F174" s="307"/>
      <c r="G174" s="307"/>
      <c r="H174" s="307"/>
      <c r="I174" s="307"/>
      <c r="J174" s="307"/>
      <c r="K174" s="307"/>
      <c r="L174" s="307"/>
      <c r="M174" s="305"/>
    </row>
    <row r="175" spans="3:20" ht="12" thickBot="1">
      <c r="C175" s="308" t="s">
        <v>227</v>
      </c>
      <c r="D175" s="309"/>
      <c r="E175" s="310" t="s">
        <v>282</v>
      </c>
      <c r="F175" s="309" t="s">
        <v>283</v>
      </c>
      <c r="G175" s="310" t="s">
        <v>282</v>
      </c>
      <c r="H175" s="311" t="s">
        <v>228</v>
      </c>
      <c r="I175" s="311"/>
      <c r="J175" s="311"/>
      <c r="K175" s="311"/>
      <c r="L175" s="311"/>
      <c r="M175" s="295"/>
    </row>
    <row r="176" spans="3:20" ht="12" thickBot="1">
      <c r="C176" s="312"/>
      <c r="D176" s="313"/>
      <c r="E176" s="312" t="s">
        <v>372</v>
      </c>
      <c r="F176" s="313"/>
      <c r="G176" s="312" t="s">
        <v>333</v>
      </c>
      <c r="H176" s="314">
        <f>S183</f>
        <v>3</v>
      </c>
      <c r="I176" s="315"/>
      <c r="J176" s="316"/>
      <c r="K176" s="314">
        <f>T183</f>
        <v>0</v>
      </c>
      <c r="L176" s="315"/>
      <c r="M176" s="316"/>
    </row>
    <row r="177" spans="3:20" ht="12" thickBot="1">
      <c r="C177" s="317" t="s">
        <v>226</v>
      </c>
      <c r="D177" s="318" t="s">
        <v>284</v>
      </c>
      <c r="E177" s="317" t="s">
        <v>285</v>
      </c>
      <c r="F177" s="318"/>
      <c r="G177" s="317" t="s">
        <v>285</v>
      </c>
      <c r="H177" s="307" t="s">
        <v>286</v>
      </c>
      <c r="I177" s="305"/>
      <c r="J177" s="307" t="s">
        <v>287</v>
      </c>
      <c r="K177" s="305"/>
      <c r="L177" s="319" t="s">
        <v>288</v>
      </c>
      <c r="M177" s="320"/>
      <c r="O177" s="264" t="s">
        <v>289</v>
      </c>
      <c r="P177" s="265"/>
      <c r="Q177" s="264" t="s">
        <v>290</v>
      </c>
      <c r="R177" s="265"/>
      <c r="S177" s="264" t="s">
        <v>284</v>
      </c>
      <c r="T177" s="265"/>
    </row>
    <row r="178" spans="3:20" ht="12" thickBot="1">
      <c r="C178" s="321" t="s">
        <v>350</v>
      </c>
      <c r="D178" s="322" t="s">
        <v>292</v>
      </c>
      <c r="E178" s="306" t="s">
        <v>142</v>
      </c>
      <c r="F178" s="322"/>
      <c r="G178" s="306" t="s">
        <v>383</v>
      </c>
      <c r="H178" s="323">
        <v>6</v>
      </c>
      <c r="I178" s="322">
        <v>2</v>
      </c>
      <c r="J178" s="323">
        <v>6</v>
      </c>
      <c r="K178" s="322">
        <v>3</v>
      </c>
      <c r="L178" s="323"/>
      <c r="M178" s="322"/>
      <c r="O178" s="172">
        <f t="shared" ref="O178:P180" si="24">H178+J178+L178</f>
        <v>12</v>
      </c>
      <c r="P178" s="172">
        <f t="shared" si="24"/>
        <v>5</v>
      </c>
      <c r="Q178" s="172">
        <f>IF(H178&gt;I178,1,0)+IF(J178&gt;K178,1,0)+IF(L178&gt;M178,1,0)</f>
        <v>2</v>
      </c>
      <c r="R178" s="173">
        <f>IF(H178&lt;I178,1,0)+IF(J178&lt;K178,1,0)+IF(L178&lt;M178,1,0)</f>
        <v>0</v>
      </c>
      <c r="S178" s="173">
        <f>IF(Q178&gt;R178,1,0)</f>
        <v>1</v>
      </c>
      <c r="T178" s="173">
        <f>IF(Q178&lt;R178,1,0)</f>
        <v>0</v>
      </c>
    </row>
    <row r="179" spans="3:20" ht="12" thickBot="1">
      <c r="C179" s="306" t="s">
        <v>365</v>
      </c>
      <c r="D179" s="322" t="s">
        <v>293</v>
      </c>
      <c r="E179" s="306" t="s">
        <v>140</v>
      </c>
      <c r="F179" s="322"/>
      <c r="G179" s="306" t="s">
        <v>45</v>
      </c>
      <c r="H179" s="323">
        <v>6</v>
      </c>
      <c r="I179" s="322">
        <v>1</v>
      </c>
      <c r="J179" s="323">
        <v>6</v>
      </c>
      <c r="K179" s="322">
        <v>1</v>
      </c>
      <c r="L179" s="323"/>
      <c r="M179" s="322"/>
      <c r="O179" s="174">
        <f t="shared" si="24"/>
        <v>12</v>
      </c>
      <c r="P179" s="174">
        <f t="shared" si="24"/>
        <v>2</v>
      </c>
      <c r="Q179" s="174">
        <f>IF(H179&gt;I179,1,0)+IF(J179&gt;K179,1,0)+IF(L179&gt;M179,1,0)</f>
        <v>2</v>
      </c>
      <c r="R179" s="175">
        <f>IF(H179&lt;I179,1,0)+IF(J179&lt;K179,1,0)+IF(L179&lt;M179,1,0)</f>
        <v>0</v>
      </c>
      <c r="S179" s="175">
        <f>IF(Q179&gt;R179,1,0)</f>
        <v>1</v>
      </c>
      <c r="T179" s="175">
        <f>IF(Q179&lt;R179,1,0)</f>
        <v>0</v>
      </c>
    </row>
    <row r="180" spans="3:20" ht="12" customHeight="1" thickBot="1">
      <c r="C180" s="341" t="s">
        <v>365</v>
      </c>
      <c r="D180" s="326" t="s">
        <v>294</v>
      </c>
      <c r="E180" s="306" t="s">
        <v>141</v>
      </c>
      <c r="F180" s="327"/>
      <c r="G180" s="306" t="s">
        <v>383</v>
      </c>
      <c r="H180" s="328">
        <v>6</v>
      </c>
      <c r="I180" s="329">
        <v>2</v>
      </c>
      <c r="J180" s="328">
        <v>6</v>
      </c>
      <c r="K180" s="329">
        <v>0</v>
      </c>
      <c r="L180" s="328"/>
      <c r="M180" s="329"/>
      <c r="O180" s="285">
        <f t="shared" si="24"/>
        <v>12</v>
      </c>
      <c r="P180" s="285">
        <f t="shared" si="24"/>
        <v>2</v>
      </c>
      <c r="Q180" s="285">
        <f>IF(H180&gt;I180,1,0)+IF(J180&gt;K180,1,0)+IF(L180&gt;M180,1,0)</f>
        <v>2</v>
      </c>
      <c r="R180" s="285">
        <f>IF(H180&lt;I180,1,0)+IF(J180&lt;K180,1,0)+IF(L180&lt;M180,1,0)</f>
        <v>0</v>
      </c>
      <c r="S180" s="285">
        <f>IF(Q180&gt;R180,1,0)</f>
        <v>1</v>
      </c>
      <c r="T180" s="285">
        <f>IF(Q180&lt;R180,1,0)</f>
        <v>0</v>
      </c>
    </row>
    <row r="181" spans="3:20" ht="12" thickBot="1">
      <c r="C181" s="341"/>
      <c r="D181" s="326"/>
      <c r="E181" s="330"/>
      <c r="F181" s="331"/>
      <c r="G181" s="330"/>
      <c r="H181" s="332"/>
      <c r="I181" s="333"/>
      <c r="J181" s="332"/>
      <c r="K181" s="333"/>
      <c r="L181" s="332"/>
      <c r="M181" s="333"/>
      <c r="O181" s="286"/>
      <c r="P181" s="286"/>
      <c r="Q181" s="286"/>
      <c r="R181" s="286"/>
      <c r="S181" s="286"/>
      <c r="T181" s="286"/>
    </row>
    <row r="182" spans="3:20" ht="12" thickBot="1">
      <c r="C182" s="342"/>
      <c r="D182" s="335"/>
      <c r="E182" s="306" t="s">
        <v>140</v>
      </c>
      <c r="F182" s="336"/>
      <c r="G182" s="306" t="s">
        <v>45</v>
      </c>
      <c r="H182" s="337"/>
      <c r="I182" s="338"/>
      <c r="J182" s="337"/>
      <c r="K182" s="338"/>
      <c r="L182" s="337"/>
      <c r="M182" s="338"/>
      <c r="O182" s="287"/>
      <c r="P182" s="287"/>
      <c r="Q182" s="287"/>
      <c r="R182" s="287"/>
      <c r="S182" s="287"/>
      <c r="T182" s="287"/>
    </row>
    <row r="183" spans="3:20" ht="12" thickBot="1">
      <c r="G183" s="180"/>
      <c r="H183" s="180"/>
      <c r="O183" s="175">
        <f t="shared" ref="O183:T183" si="25">O178+O179+O180</f>
        <v>36</v>
      </c>
      <c r="P183" s="175">
        <f t="shared" si="25"/>
        <v>9</v>
      </c>
      <c r="Q183" s="174">
        <f t="shared" si="25"/>
        <v>6</v>
      </c>
      <c r="R183" s="175">
        <f t="shared" si="25"/>
        <v>0</v>
      </c>
      <c r="S183" s="175">
        <f t="shared" si="25"/>
        <v>3</v>
      </c>
      <c r="T183" s="175">
        <f t="shared" si="25"/>
        <v>0</v>
      </c>
    </row>
    <row r="184" spans="3:20">
      <c r="C184" s="288" t="s">
        <v>278</v>
      </c>
      <c r="D184" s="289"/>
      <c r="E184" s="289"/>
      <c r="F184" s="289"/>
      <c r="G184" s="289"/>
      <c r="H184" s="289"/>
      <c r="I184" s="289"/>
      <c r="J184" s="289"/>
      <c r="K184" s="289"/>
      <c r="L184" s="289"/>
      <c r="M184" s="290"/>
    </row>
    <row r="185" spans="3:20" ht="12" thickBot="1">
      <c r="C185" s="291"/>
      <c r="D185" s="292"/>
      <c r="E185" s="292"/>
      <c r="F185" s="292"/>
      <c r="G185" s="292"/>
      <c r="H185" s="292"/>
      <c r="I185" s="292"/>
      <c r="J185" s="292"/>
      <c r="K185" s="292"/>
      <c r="L185" s="292"/>
      <c r="M185" s="293"/>
    </row>
    <row r="186" spans="3:20" ht="12" thickBot="1">
      <c r="C186" s="294" t="s">
        <v>225</v>
      </c>
      <c r="D186" s="295"/>
      <c r="E186" s="296" t="s">
        <v>279</v>
      </c>
      <c r="F186" s="297"/>
      <c r="G186" s="298" t="s">
        <v>280</v>
      </c>
      <c r="H186" s="299" t="s">
        <v>281</v>
      </c>
      <c r="I186" s="300"/>
      <c r="J186" s="300"/>
      <c r="K186" s="300"/>
      <c r="L186" s="300"/>
      <c r="M186" s="301"/>
      <c r="R186" s="155"/>
      <c r="S186" s="156"/>
      <c r="T186" s="157"/>
    </row>
    <row r="187" spans="3:20" ht="12" thickBot="1">
      <c r="C187" s="302">
        <v>45149</v>
      </c>
      <c r="D187" s="303"/>
      <c r="E187" s="304" t="s">
        <v>329</v>
      </c>
      <c r="F187" s="305"/>
      <c r="G187" s="306" t="s">
        <v>330</v>
      </c>
      <c r="H187" s="304" t="s">
        <v>331</v>
      </c>
      <c r="I187" s="307"/>
      <c r="J187" s="307"/>
      <c r="K187" s="307"/>
      <c r="L187" s="307"/>
      <c r="M187" s="305"/>
    </row>
    <row r="188" spans="3:20" ht="12" thickBot="1">
      <c r="C188" s="304"/>
      <c r="D188" s="307"/>
      <c r="E188" s="307"/>
      <c r="F188" s="307"/>
      <c r="G188" s="307"/>
      <c r="H188" s="307"/>
      <c r="I188" s="307"/>
      <c r="J188" s="307"/>
      <c r="K188" s="307"/>
      <c r="L188" s="307"/>
      <c r="M188" s="305"/>
    </row>
    <row r="189" spans="3:20" ht="12" thickBot="1">
      <c r="C189" s="308" t="s">
        <v>227</v>
      </c>
      <c r="D189" s="309"/>
      <c r="E189" s="310" t="s">
        <v>282</v>
      </c>
      <c r="F189" s="309" t="s">
        <v>283</v>
      </c>
      <c r="G189" s="310" t="s">
        <v>282</v>
      </c>
      <c r="H189" s="311" t="s">
        <v>228</v>
      </c>
      <c r="I189" s="311"/>
      <c r="J189" s="311"/>
      <c r="K189" s="311"/>
      <c r="L189" s="311"/>
      <c r="M189" s="295"/>
    </row>
    <row r="190" spans="3:20" ht="12" thickBot="1">
      <c r="C190" s="312" t="s">
        <v>338</v>
      </c>
      <c r="D190" s="313"/>
      <c r="E190" s="312" t="s">
        <v>372</v>
      </c>
      <c r="F190" s="313"/>
      <c r="G190" s="312" t="s">
        <v>384</v>
      </c>
      <c r="H190" s="314">
        <f>S197</f>
        <v>3</v>
      </c>
      <c r="I190" s="315"/>
      <c r="J190" s="316"/>
      <c r="K190" s="314">
        <f>T197</f>
        <v>0</v>
      </c>
      <c r="L190" s="315"/>
      <c r="M190" s="316"/>
    </row>
    <row r="191" spans="3:20" ht="12" thickBot="1">
      <c r="C191" s="317" t="s">
        <v>226</v>
      </c>
      <c r="D191" s="318" t="s">
        <v>284</v>
      </c>
      <c r="E191" s="317" t="s">
        <v>285</v>
      </c>
      <c r="F191" s="318"/>
      <c r="G191" s="317" t="s">
        <v>285</v>
      </c>
      <c r="H191" s="307" t="s">
        <v>286</v>
      </c>
      <c r="I191" s="305"/>
      <c r="J191" s="307" t="s">
        <v>287</v>
      </c>
      <c r="K191" s="305"/>
      <c r="L191" s="319" t="s">
        <v>288</v>
      </c>
      <c r="M191" s="320"/>
      <c r="O191" s="264" t="s">
        <v>289</v>
      </c>
      <c r="P191" s="265"/>
      <c r="Q191" s="264" t="s">
        <v>290</v>
      </c>
      <c r="R191" s="265"/>
      <c r="S191" s="264" t="s">
        <v>284</v>
      </c>
      <c r="T191" s="265"/>
    </row>
    <row r="192" spans="3:20" ht="12" thickBot="1">
      <c r="C192" s="321"/>
      <c r="D192" s="322" t="s">
        <v>292</v>
      </c>
      <c r="E192" s="306" t="s">
        <v>142</v>
      </c>
      <c r="F192" s="322"/>
      <c r="G192" s="306" t="s">
        <v>385</v>
      </c>
      <c r="H192" s="323">
        <v>7</v>
      </c>
      <c r="I192" s="322">
        <v>5</v>
      </c>
      <c r="J192" s="323">
        <v>7</v>
      </c>
      <c r="K192" s="322">
        <v>5</v>
      </c>
      <c r="L192" s="323"/>
      <c r="M192" s="322"/>
      <c r="O192" s="172">
        <f t="shared" ref="O192:P194" si="26">H192+J192+L192</f>
        <v>14</v>
      </c>
      <c r="P192" s="172">
        <f t="shared" si="26"/>
        <v>10</v>
      </c>
      <c r="Q192" s="172">
        <f>IF(H192&gt;I192,1,0)+IF(J192&gt;K192,1,0)+IF(L192&gt;M192,1,0)</f>
        <v>2</v>
      </c>
      <c r="R192" s="173">
        <f>IF(H192&lt;I192,1,0)+IF(J192&lt;K192,1,0)+IF(L192&lt;M192,1,0)</f>
        <v>0</v>
      </c>
      <c r="S192" s="173">
        <f>IF(Q192&gt;R192,1,0)</f>
        <v>1</v>
      </c>
      <c r="T192" s="173">
        <f>IF(Q192&lt;R192,1,0)</f>
        <v>0</v>
      </c>
    </row>
    <row r="193" spans="3:20" ht="12" thickBot="1">
      <c r="C193" s="306"/>
      <c r="D193" s="322" t="s">
        <v>293</v>
      </c>
      <c r="E193" s="306" t="s">
        <v>140</v>
      </c>
      <c r="F193" s="322"/>
      <c r="G193" s="306" t="s">
        <v>386</v>
      </c>
      <c r="H193" s="323">
        <v>2</v>
      </c>
      <c r="I193" s="322">
        <v>6</v>
      </c>
      <c r="J193" s="323">
        <v>6</v>
      </c>
      <c r="K193" s="322">
        <v>4</v>
      </c>
      <c r="L193" s="323">
        <v>10</v>
      </c>
      <c r="M193" s="322">
        <v>6</v>
      </c>
      <c r="O193" s="174">
        <f t="shared" si="26"/>
        <v>18</v>
      </c>
      <c r="P193" s="174">
        <f t="shared" si="26"/>
        <v>16</v>
      </c>
      <c r="Q193" s="174">
        <f>IF(H193&gt;I193,1,0)+IF(J193&gt;K193,1,0)+IF(L193&gt;M193,1,0)</f>
        <v>2</v>
      </c>
      <c r="R193" s="175">
        <f>IF(H193&lt;I193,1,0)+IF(J193&lt;K193,1,0)+IF(L193&lt;M193,1,0)</f>
        <v>1</v>
      </c>
      <c r="S193" s="175">
        <f>IF(Q193&gt;R193,1,0)</f>
        <v>1</v>
      </c>
      <c r="T193" s="175">
        <f>IF(Q193&lt;R193,1,0)</f>
        <v>0</v>
      </c>
    </row>
    <row r="194" spans="3:20" ht="12" customHeight="1" thickBot="1">
      <c r="C194" s="341"/>
      <c r="D194" s="326" t="s">
        <v>294</v>
      </c>
      <c r="E194" s="306" t="s">
        <v>142</v>
      </c>
      <c r="F194" s="327"/>
      <c r="G194" s="306" t="s">
        <v>385</v>
      </c>
      <c r="H194" s="328">
        <v>6</v>
      </c>
      <c r="I194" s="329">
        <v>0</v>
      </c>
      <c r="J194" s="328">
        <v>6</v>
      </c>
      <c r="K194" s="329">
        <v>0</v>
      </c>
      <c r="L194" s="328"/>
      <c r="M194" s="329"/>
      <c r="O194" s="285">
        <f t="shared" si="26"/>
        <v>12</v>
      </c>
      <c r="P194" s="285">
        <f t="shared" si="26"/>
        <v>0</v>
      </c>
      <c r="Q194" s="285">
        <f>IF(H194&gt;I194,1,0)+IF(J194&gt;K194,1,0)+IF(L194&gt;M194,1,0)</f>
        <v>2</v>
      </c>
      <c r="R194" s="285">
        <f>IF(H194&lt;I194,1,0)+IF(J194&lt;K194,1,0)+IF(L194&lt;M194,1,0)</f>
        <v>0</v>
      </c>
      <c r="S194" s="285">
        <f>IF(Q194&gt;R194,1,0)</f>
        <v>1</v>
      </c>
      <c r="T194" s="285">
        <f>IF(Q194&lt;R194,1,0)</f>
        <v>0</v>
      </c>
    </row>
    <row r="195" spans="3:20" ht="12" thickBot="1">
      <c r="C195" s="341"/>
      <c r="D195" s="326"/>
      <c r="E195" s="330"/>
      <c r="F195" s="331"/>
      <c r="G195" s="330"/>
      <c r="H195" s="332"/>
      <c r="I195" s="333"/>
      <c r="J195" s="332"/>
      <c r="K195" s="333"/>
      <c r="L195" s="332"/>
      <c r="M195" s="333"/>
      <c r="O195" s="286"/>
      <c r="P195" s="286"/>
      <c r="Q195" s="286"/>
      <c r="R195" s="286"/>
      <c r="S195" s="286"/>
      <c r="T195" s="286"/>
    </row>
    <row r="196" spans="3:20" ht="12" thickBot="1">
      <c r="C196" s="342"/>
      <c r="D196" s="335"/>
      <c r="E196" s="306" t="s">
        <v>140</v>
      </c>
      <c r="F196" s="336"/>
      <c r="G196" s="306" t="s">
        <v>32</v>
      </c>
      <c r="H196" s="337"/>
      <c r="I196" s="338"/>
      <c r="J196" s="337"/>
      <c r="K196" s="338"/>
      <c r="L196" s="337"/>
      <c r="M196" s="338"/>
      <c r="O196" s="287"/>
      <c r="P196" s="287"/>
      <c r="Q196" s="287"/>
      <c r="R196" s="287"/>
      <c r="S196" s="287"/>
      <c r="T196" s="287"/>
    </row>
    <row r="197" spans="3:20" ht="12" thickBot="1">
      <c r="G197" s="180"/>
      <c r="H197" s="180"/>
      <c r="O197" s="175">
        <f t="shared" ref="O197:T197" si="27">O192+O193+O194</f>
        <v>44</v>
      </c>
      <c r="P197" s="175">
        <f t="shared" si="27"/>
        <v>26</v>
      </c>
      <c r="Q197" s="174">
        <f t="shared" si="27"/>
        <v>6</v>
      </c>
      <c r="R197" s="175">
        <f t="shared" si="27"/>
        <v>1</v>
      </c>
      <c r="S197" s="175">
        <f t="shared" si="27"/>
        <v>3</v>
      </c>
      <c r="T197" s="175">
        <f t="shared" si="27"/>
        <v>0</v>
      </c>
    </row>
    <row r="198" spans="3:20">
      <c r="C198" s="288" t="s">
        <v>278</v>
      </c>
      <c r="D198" s="289"/>
      <c r="E198" s="289"/>
      <c r="F198" s="289"/>
      <c r="G198" s="289"/>
      <c r="H198" s="289"/>
      <c r="I198" s="289"/>
      <c r="J198" s="289"/>
      <c r="K198" s="289"/>
      <c r="L198" s="289"/>
      <c r="M198" s="290"/>
    </row>
    <row r="199" spans="3:20" ht="12" thickBot="1">
      <c r="C199" s="291"/>
      <c r="D199" s="292"/>
      <c r="E199" s="292"/>
      <c r="F199" s="292"/>
      <c r="G199" s="292"/>
      <c r="H199" s="292"/>
      <c r="I199" s="292"/>
      <c r="J199" s="292"/>
      <c r="K199" s="292"/>
      <c r="L199" s="292"/>
      <c r="M199" s="293"/>
    </row>
    <row r="200" spans="3:20" ht="12" thickBot="1">
      <c r="C200" s="294" t="s">
        <v>225</v>
      </c>
      <c r="D200" s="295"/>
      <c r="E200" s="296" t="s">
        <v>279</v>
      </c>
      <c r="F200" s="297"/>
      <c r="G200" s="298" t="s">
        <v>280</v>
      </c>
      <c r="H200" s="299" t="s">
        <v>281</v>
      </c>
      <c r="I200" s="300"/>
      <c r="J200" s="300"/>
      <c r="K200" s="300"/>
      <c r="L200" s="300"/>
      <c r="M200" s="301"/>
      <c r="R200" s="155"/>
      <c r="S200" s="156"/>
      <c r="T200" s="157"/>
    </row>
    <row r="201" spans="3:20" ht="12" thickBot="1">
      <c r="C201" s="302" t="s">
        <v>387</v>
      </c>
      <c r="D201" s="303"/>
      <c r="E201" s="304" t="s">
        <v>329</v>
      </c>
      <c r="F201" s="305"/>
      <c r="G201" s="306" t="s">
        <v>330</v>
      </c>
      <c r="H201" s="304" t="s">
        <v>337</v>
      </c>
      <c r="I201" s="307"/>
      <c r="J201" s="307"/>
      <c r="K201" s="307"/>
      <c r="L201" s="307"/>
      <c r="M201" s="305"/>
    </row>
    <row r="202" spans="3:20" ht="12" thickBot="1">
      <c r="C202" s="304"/>
      <c r="D202" s="307"/>
      <c r="E202" s="307"/>
      <c r="F202" s="307"/>
      <c r="G202" s="307"/>
      <c r="H202" s="307"/>
      <c r="I202" s="307"/>
      <c r="J202" s="307"/>
      <c r="K202" s="307"/>
      <c r="L202" s="307"/>
      <c r="M202" s="305"/>
    </row>
    <row r="203" spans="3:20" ht="12" thickBot="1">
      <c r="C203" s="308" t="s">
        <v>227</v>
      </c>
      <c r="D203" s="309"/>
      <c r="E203" s="310" t="s">
        <v>282</v>
      </c>
      <c r="F203" s="309" t="s">
        <v>283</v>
      </c>
      <c r="G203" s="310" t="s">
        <v>282</v>
      </c>
      <c r="H203" s="311" t="s">
        <v>228</v>
      </c>
      <c r="I203" s="311"/>
      <c r="J203" s="311"/>
      <c r="K203" s="311"/>
      <c r="L203" s="311"/>
      <c r="M203" s="295"/>
    </row>
    <row r="204" spans="3:20" ht="12" thickBot="1">
      <c r="C204" s="312" t="s">
        <v>332</v>
      </c>
      <c r="D204" s="313"/>
      <c r="E204" s="312" t="s">
        <v>388</v>
      </c>
      <c r="F204" s="313"/>
      <c r="G204" s="312" t="s">
        <v>384</v>
      </c>
      <c r="H204" s="314">
        <f>S211</f>
        <v>3</v>
      </c>
      <c r="I204" s="315"/>
      <c r="J204" s="316"/>
      <c r="K204" s="314">
        <f>T211</f>
        <v>0</v>
      </c>
      <c r="L204" s="315"/>
      <c r="M204" s="316"/>
    </row>
    <row r="205" spans="3:20" ht="12" thickBot="1">
      <c r="C205" s="317" t="s">
        <v>226</v>
      </c>
      <c r="D205" s="318" t="s">
        <v>284</v>
      </c>
      <c r="E205" s="317" t="s">
        <v>285</v>
      </c>
      <c r="F205" s="318"/>
      <c r="G205" s="317" t="s">
        <v>285</v>
      </c>
      <c r="H205" s="307" t="s">
        <v>286</v>
      </c>
      <c r="I205" s="305"/>
      <c r="J205" s="307" t="s">
        <v>287</v>
      </c>
      <c r="K205" s="305"/>
      <c r="L205" s="319" t="s">
        <v>288</v>
      </c>
      <c r="M205" s="320"/>
      <c r="O205" s="264" t="s">
        <v>289</v>
      </c>
      <c r="P205" s="265"/>
      <c r="Q205" s="264" t="s">
        <v>290</v>
      </c>
      <c r="R205" s="265"/>
      <c r="S205" s="264" t="s">
        <v>284</v>
      </c>
      <c r="T205" s="265"/>
    </row>
    <row r="206" spans="3:20" ht="12" thickBot="1">
      <c r="C206" s="321" t="s">
        <v>291</v>
      </c>
      <c r="D206" s="322" t="s">
        <v>292</v>
      </c>
      <c r="E206" s="306" t="s">
        <v>63</v>
      </c>
      <c r="F206" s="322"/>
      <c r="G206" s="306" t="s">
        <v>37</v>
      </c>
      <c r="H206" s="323">
        <v>6</v>
      </c>
      <c r="I206" s="322">
        <v>2</v>
      </c>
      <c r="J206" s="323">
        <v>6</v>
      </c>
      <c r="K206" s="322">
        <v>4</v>
      </c>
      <c r="L206" s="323"/>
      <c r="M206" s="322"/>
      <c r="O206" s="172">
        <f t="shared" ref="O206:P208" si="28">H206+J206+L206</f>
        <v>12</v>
      </c>
      <c r="P206" s="172">
        <f t="shared" si="28"/>
        <v>6</v>
      </c>
      <c r="Q206" s="172">
        <f>IF(H206&gt;I206,1,0)+IF(J206&gt;K206,1,0)+IF(L206&gt;M206,1,0)</f>
        <v>2</v>
      </c>
      <c r="R206" s="173">
        <f>IF(H206&lt;I206,1,0)+IF(J206&lt;K206,1,0)+IF(L206&lt;M206,1,0)</f>
        <v>0</v>
      </c>
      <c r="S206" s="173">
        <f>IF(Q206&gt;R206,1,0)</f>
        <v>1</v>
      </c>
      <c r="T206" s="173">
        <f>IF(Q206&lt;R206,1,0)</f>
        <v>0</v>
      </c>
    </row>
    <row r="207" spans="3:20" ht="12" thickBot="1">
      <c r="C207" s="306" t="s">
        <v>365</v>
      </c>
      <c r="D207" s="322" t="s">
        <v>293</v>
      </c>
      <c r="E207" s="306" t="s">
        <v>62</v>
      </c>
      <c r="F207" s="322"/>
      <c r="G207" s="306" t="s">
        <v>32</v>
      </c>
      <c r="H207" s="323">
        <v>6</v>
      </c>
      <c r="I207" s="322">
        <v>3</v>
      </c>
      <c r="J207" s="323">
        <v>6</v>
      </c>
      <c r="K207" s="322">
        <v>3</v>
      </c>
      <c r="L207" s="323"/>
      <c r="M207" s="322"/>
      <c r="O207" s="174">
        <f t="shared" si="28"/>
        <v>12</v>
      </c>
      <c r="P207" s="174">
        <f t="shared" si="28"/>
        <v>6</v>
      </c>
      <c r="Q207" s="174">
        <f>IF(H207&gt;I207,1,0)+IF(J207&gt;K207,1,0)+IF(L207&gt;M207,1,0)</f>
        <v>2</v>
      </c>
      <c r="R207" s="175">
        <f>IF(H207&lt;I207,1,0)+IF(J207&lt;K207,1,0)+IF(L207&lt;M207,1,0)</f>
        <v>0</v>
      </c>
      <c r="S207" s="175">
        <f>IF(Q207&gt;R207,1,0)</f>
        <v>1</v>
      </c>
      <c r="T207" s="175">
        <f>IF(Q207&lt;R207,1,0)</f>
        <v>0</v>
      </c>
    </row>
    <row r="208" spans="3:20" ht="12" customHeight="1" thickBot="1">
      <c r="C208" s="341" t="s">
        <v>365</v>
      </c>
      <c r="D208" s="326" t="s">
        <v>294</v>
      </c>
      <c r="E208" s="306" t="s">
        <v>63</v>
      </c>
      <c r="F208" s="327"/>
      <c r="G208" s="306" t="s">
        <v>37</v>
      </c>
      <c r="H208" s="328">
        <v>6</v>
      </c>
      <c r="I208" s="329">
        <v>0</v>
      </c>
      <c r="J208" s="328">
        <v>6</v>
      </c>
      <c r="K208" s="329">
        <v>0</v>
      </c>
      <c r="L208" s="328"/>
      <c r="M208" s="329"/>
      <c r="O208" s="285">
        <f t="shared" si="28"/>
        <v>12</v>
      </c>
      <c r="P208" s="285">
        <f t="shared" si="28"/>
        <v>0</v>
      </c>
      <c r="Q208" s="285">
        <f>IF(H208&gt;I208,1,0)+IF(J208&gt;K208,1,0)+IF(L208&gt;M208,1,0)</f>
        <v>2</v>
      </c>
      <c r="R208" s="285">
        <f>IF(H208&lt;I208,1,0)+IF(J208&lt;K208,1,0)+IF(L208&lt;M208,1,0)</f>
        <v>0</v>
      </c>
      <c r="S208" s="285">
        <f>IF(Q208&gt;R208,1,0)</f>
        <v>1</v>
      </c>
      <c r="T208" s="285">
        <f>IF(Q208&lt;R208,1,0)</f>
        <v>0</v>
      </c>
    </row>
    <row r="209" spans="3:20" ht="12" thickBot="1">
      <c r="C209" s="341"/>
      <c r="D209" s="326"/>
      <c r="E209" s="330"/>
      <c r="F209" s="331"/>
      <c r="G209" s="330"/>
      <c r="H209" s="332"/>
      <c r="I209" s="333"/>
      <c r="J209" s="332"/>
      <c r="K209" s="333"/>
      <c r="L209" s="332"/>
      <c r="M209" s="333"/>
      <c r="O209" s="286"/>
      <c r="P209" s="286"/>
      <c r="Q209" s="286"/>
      <c r="R209" s="286"/>
      <c r="S209" s="286"/>
      <c r="T209" s="286"/>
    </row>
    <row r="210" spans="3:20" ht="12" thickBot="1">
      <c r="C210" s="342"/>
      <c r="D210" s="335"/>
      <c r="E210" s="306" t="s">
        <v>62</v>
      </c>
      <c r="F210" s="336"/>
      <c r="G210" s="306" t="s">
        <v>32</v>
      </c>
      <c r="H210" s="337"/>
      <c r="I210" s="338"/>
      <c r="J210" s="337"/>
      <c r="K210" s="338"/>
      <c r="L210" s="337"/>
      <c r="M210" s="338"/>
      <c r="O210" s="287"/>
      <c r="P210" s="287"/>
      <c r="Q210" s="287"/>
      <c r="R210" s="287"/>
      <c r="S210" s="287"/>
      <c r="T210" s="287"/>
    </row>
    <row r="211" spans="3:20" ht="12" thickBot="1">
      <c r="G211" s="180"/>
      <c r="H211" s="180"/>
      <c r="O211" s="175">
        <f t="shared" ref="O211:T211" si="29">O206+O207+O208</f>
        <v>36</v>
      </c>
      <c r="P211" s="175">
        <f t="shared" si="29"/>
        <v>12</v>
      </c>
      <c r="Q211" s="174">
        <f t="shared" si="29"/>
        <v>6</v>
      </c>
      <c r="R211" s="175">
        <f t="shared" si="29"/>
        <v>0</v>
      </c>
      <c r="S211" s="175">
        <f t="shared" si="29"/>
        <v>3</v>
      </c>
      <c r="T211" s="175">
        <f t="shared" si="29"/>
        <v>0</v>
      </c>
    </row>
    <row r="212" spans="3:20">
      <c r="C212" s="244" t="s">
        <v>278</v>
      </c>
      <c r="D212" s="245"/>
      <c r="E212" s="245"/>
      <c r="F212" s="245"/>
      <c r="G212" s="245"/>
      <c r="H212" s="245"/>
      <c r="I212" s="245"/>
      <c r="J212" s="245"/>
      <c r="K212" s="245"/>
      <c r="L212" s="245"/>
      <c r="M212" s="246"/>
    </row>
    <row r="213" spans="3:20" ht="12" thickBot="1">
      <c r="C213" s="247"/>
      <c r="D213" s="248"/>
      <c r="E213" s="248"/>
      <c r="F213" s="248"/>
      <c r="G213" s="248"/>
      <c r="H213" s="248"/>
      <c r="I213" s="248"/>
      <c r="J213" s="248"/>
      <c r="K213" s="248"/>
      <c r="L213" s="248"/>
      <c r="M213" s="249"/>
    </row>
    <row r="214" spans="3:20" ht="12" thickBot="1">
      <c r="C214" s="250" t="s">
        <v>225</v>
      </c>
      <c r="D214" s="251"/>
      <c r="E214" s="252" t="s">
        <v>279</v>
      </c>
      <c r="F214" s="253"/>
      <c r="G214" s="154" t="s">
        <v>280</v>
      </c>
      <c r="H214" s="254" t="s">
        <v>281</v>
      </c>
      <c r="I214" s="255"/>
      <c r="J214" s="255"/>
      <c r="K214" s="255"/>
      <c r="L214" s="255"/>
      <c r="M214" s="256"/>
      <c r="R214" s="155"/>
      <c r="S214" s="156"/>
      <c r="T214" s="157"/>
    </row>
    <row r="215" spans="3:20" ht="12" thickBot="1">
      <c r="C215" s="257"/>
      <c r="D215" s="258"/>
      <c r="E215" s="261"/>
      <c r="F215" s="263"/>
      <c r="G215" s="158"/>
      <c r="H215" s="261"/>
      <c r="I215" s="262"/>
      <c r="J215" s="262"/>
      <c r="K215" s="262"/>
      <c r="L215" s="262"/>
      <c r="M215" s="263"/>
    </row>
    <row r="216" spans="3:20" ht="12" thickBot="1">
      <c r="C216" s="261"/>
      <c r="D216" s="262"/>
      <c r="E216" s="262"/>
      <c r="F216" s="262"/>
      <c r="G216" s="262"/>
      <c r="H216" s="262"/>
      <c r="I216" s="262"/>
      <c r="J216" s="262"/>
      <c r="K216" s="262"/>
      <c r="L216" s="262"/>
      <c r="M216" s="263"/>
    </row>
    <row r="217" spans="3:20" ht="12" thickBot="1">
      <c r="C217" s="159" t="s">
        <v>227</v>
      </c>
      <c r="D217" s="160"/>
      <c r="E217" s="159" t="s">
        <v>282</v>
      </c>
      <c r="F217" s="160" t="s">
        <v>283</v>
      </c>
      <c r="G217" s="159" t="s">
        <v>282</v>
      </c>
      <c r="H217" s="276" t="s">
        <v>228</v>
      </c>
      <c r="I217" s="276"/>
      <c r="J217" s="276"/>
      <c r="K217" s="276"/>
      <c r="L217" s="276"/>
      <c r="M217" s="251"/>
    </row>
    <row r="218" spans="3:20" ht="12" thickBot="1">
      <c r="C218" s="161"/>
      <c r="D218" s="162"/>
      <c r="E218" s="163"/>
      <c r="F218" s="162"/>
      <c r="G218" s="161"/>
      <c r="H218" s="277">
        <f>S225</f>
        <v>0</v>
      </c>
      <c r="I218" s="278"/>
      <c r="J218" s="279"/>
      <c r="K218" s="280">
        <f>T225</f>
        <v>0</v>
      </c>
      <c r="L218" s="281"/>
      <c r="M218" s="282"/>
    </row>
    <row r="219" spans="3:20" ht="12" thickBot="1">
      <c r="C219" s="166" t="s">
        <v>226</v>
      </c>
      <c r="D219" s="167" t="s">
        <v>284</v>
      </c>
      <c r="E219" s="166" t="s">
        <v>285</v>
      </c>
      <c r="F219" s="167"/>
      <c r="G219" s="166" t="s">
        <v>285</v>
      </c>
      <c r="H219" s="262" t="s">
        <v>286</v>
      </c>
      <c r="I219" s="263"/>
      <c r="J219" s="262" t="s">
        <v>287</v>
      </c>
      <c r="K219" s="263"/>
      <c r="L219" s="283" t="s">
        <v>288</v>
      </c>
      <c r="M219" s="284"/>
      <c r="O219" s="264" t="s">
        <v>289</v>
      </c>
      <c r="P219" s="265"/>
      <c r="Q219" s="264" t="s">
        <v>290</v>
      </c>
      <c r="R219" s="265"/>
      <c r="S219" s="264" t="s">
        <v>284</v>
      </c>
      <c r="T219" s="265"/>
    </row>
    <row r="220" spans="3:20" ht="12" thickBot="1">
      <c r="C220" s="169" t="s">
        <v>291</v>
      </c>
      <c r="D220" s="170" t="s">
        <v>292</v>
      </c>
      <c r="E220" s="158"/>
      <c r="F220" s="170"/>
      <c r="G220" s="158"/>
      <c r="H220" s="171"/>
      <c r="I220" s="170"/>
      <c r="J220" s="171"/>
      <c r="K220" s="170"/>
      <c r="L220" s="171"/>
      <c r="M220" s="170"/>
      <c r="O220" s="172">
        <f t="shared" ref="O220:P222" si="30">H220+J220+L220</f>
        <v>0</v>
      </c>
      <c r="P220" s="172">
        <f t="shared" si="30"/>
        <v>0</v>
      </c>
      <c r="Q220" s="172">
        <f>IF(H220&gt;I220,1,0)+IF(J220&gt;K220,1,0)+IF(L220&gt;M220,1,0)</f>
        <v>0</v>
      </c>
      <c r="R220" s="173">
        <f>IF(H220&lt;I220,1,0)+IF(J220&lt;K220,1,0)+IF(L220&lt;M220,1,0)</f>
        <v>0</v>
      </c>
      <c r="S220" s="173">
        <f>IF(Q220&gt;R220,1,0)</f>
        <v>0</v>
      </c>
      <c r="T220" s="173">
        <f>IF(Q220&lt;R220,1,0)</f>
        <v>0</v>
      </c>
    </row>
    <row r="221" spans="3:20" ht="12" thickBot="1">
      <c r="C221" s="158"/>
      <c r="D221" s="170" t="s">
        <v>293</v>
      </c>
      <c r="E221" s="158"/>
      <c r="F221" s="170"/>
      <c r="G221" s="158"/>
      <c r="H221" s="171"/>
      <c r="I221" s="170"/>
      <c r="J221" s="171"/>
      <c r="K221" s="170"/>
      <c r="L221" s="171"/>
      <c r="M221" s="170"/>
      <c r="O221" s="174">
        <f t="shared" si="30"/>
        <v>0</v>
      </c>
      <c r="P221" s="174">
        <f t="shared" si="30"/>
        <v>0</v>
      </c>
      <c r="Q221" s="174">
        <f>IF(H221&gt;I221,1,0)+IF(J221&gt;K221,1,0)+IF(L221&gt;M221,1,0)</f>
        <v>0</v>
      </c>
      <c r="R221" s="175">
        <f>IF(H221&lt;I221,1,0)+IF(J221&lt;K221,1,0)+IF(L221&lt;M221,1,0)</f>
        <v>0</v>
      </c>
      <c r="S221" s="175">
        <f>IF(Q221&gt;R221,1,0)</f>
        <v>0</v>
      </c>
      <c r="T221" s="175">
        <f>IF(Q221&lt;R221,1,0)</f>
        <v>0</v>
      </c>
    </row>
    <row r="222" spans="3:20" ht="12" customHeight="1" thickBot="1">
      <c r="C222" s="266"/>
      <c r="D222" s="268" t="s">
        <v>294</v>
      </c>
      <c r="E222" s="158"/>
      <c r="F222" s="176"/>
      <c r="G222" s="158"/>
      <c r="H222" s="270"/>
      <c r="I222" s="273"/>
      <c r="J222" s="270"/>
      <c r="K222" s="273"/>
      <c r="L222" s="270"/>
      <c r="M222" s="273"/>
      <c r="O222" s="285">
        <f t="shared" si="30"/>
        <v>0</v>
      </c>
      <c r="P222" s="285">
        <f t="shared" si="30"/>
        <v>0</v>
      </c>
      <c r="Q222" s="285">
        <f>IF(H222&gt;I222,1,0)+IF(J222&gt;K222,1,0)+IF(L222&gt;M222,1,0)</f>
        <v>0</v>
      </c>
      <c r="R222" s="285">
        <f>IF(H222&lt;I222,1,0)+IF(J222&lt;K222,1,0)+IF(L222&lt;M222,1,0)</f>
        <v>0</v>
      </c>
      <c r="S222" s="285">
        <f>IF(Q222&gt;R222,1,0)</f>
        <v>0</v>
      </c>
      <c r="T222" s="285">
        <f>IF(Q222&lt;R222,1,0)</f>
        <v>0</v>
      </c>
    </row>
    <row r="223" spans="3:20" ht="12" thickBot="1">
      <c r="C223" s="266"/>
      <c r="D223" s="268"/>
      <c r="E223" s="177" t="s">
        <v>283</v>
      </c>
      <c r="F223" s="178"/>
      <c r="G223" s="177" t="s">
        <v>283</v>
      </c>
      <c r="H223" s="271"/>
      <c r="I223" s="274"/>
      <c r="J223" s="271"/>
      <c r="K223" s="274"/>
      <c r="L223" s="271"/>
      <c r="M223" s="274"/>
      <c r="O223" s="286"/>
      <c r="P223" s="286"/>
      <c r="Q223" s="286"/>
      <c r="R223" s="286"/>
      <c r="S223" s="286"/>
      <c r="T223" s="286"/>
    </row>
    <row r="224" spans="3:20" ht="12" thickBot="1">
      <c r="C224" s="267"/>
      <c r="D224" s="269"/>
      <c r="E224" s="158"/>
      <c r="F224" s="179"/>
      <c r="G224" s="158"/>
      <c r="H224" s="272"/>
      <c r="I224" s="275"/>
      <c r="J224" s="272"/>
      <c r="K224" s="275"/>
      <c r="L224" s="272"/>
      <c r="M224" s="275"/>
      <c r="O224" s="287"/>
      <c r="P224" s="287"/>
      <c r="Q224" s="287"/>
      <c r="R224" s="287"/>
      <c r="S224" s="287"/>
      <c r="T224" s="287"/>
    </row>
    <row r="225" spans="3:20" ht="12" thickBot="1">
      <c r="G225" s="180"/>
      <c r="H225" s="180"/>
      <c r="O225" s="175">
        <f t="shared" ref="O225:T225" si="31">O220+O221+O222</f>
        <v>0</v>
      </c>
      <c r="P225" s="175">
        <f t="shared" si="31"/>
        <v>0</v>
      </c>
      <c r="Q225" s="174">
        <f t="shared" si="31"/>
        <v>0</v>
      </c>
      <c r="R225" s="175">
        <f t="shared" si="31"/>
        <v>0</v>
      </c>
      <c r="S225" s="175">
        <f t="shared" si="31"/>
        <v>0</v>
      </c>
      <c r="T225" s="175">
        <f t="shared" si="31"/>
        <v>0</v>
      </c>
    </row>
    <row r="226" spans="3:20">
      <c r="C226" s="244" t="s">
        <v>278</v>
      </c>
      <c r="D226" s="245"/>
      <c r="E226" s="245"/>
      <c r="F226" s="245"/>
      <c r="G226" s="245"/>
      <c r="H226" s="245"/>
      <c r="I226" s="245"/>
      <c r="J226" s="245"/>
      <c r="K226" s="245"/>
      <c r="L226" s="245"/>
      <c r="M226" s="246"/>
    </row>
    <row r="227" spans="3:20" ht="12" thickBot="1">
      <c r="C227" s="247"/>
      <c r="D227" s="248"/>
      <c r="E227" s="248"/>
      <c r="F227" s="248"/>
      <c r="G227" s="248"/>
      <c r="H227" s="248"/>
      <c r="I227" s="248"/>
      <c r="J227" s="248"/>
      <c r="K227" s="248"/>
      <c r="L227" s="248"/>
      <c r="M227" s="249"/>
    </row>
    <row r="228" spans="3:20" ht="12" thickBot="1">
      <c r="C228" s="250" t="s">
        <v>225</v>
      </c>
      <c r="D228" s="251"/>
      <c r="E228" s="252" t="s">
        <v>279</v>
      </c>
      <c r="F228" s="253"/>
      <c r="G228" s="154" t="s">
        <v>280</v>
      </c>
      <c r="H228" s="254" t="s">
        <v>281</v>
      </c>
      <c r="I228" s="255"/>
      <c r="J228" s="255"/>
      <c r="K228" s="255"/>
      <c r="L228" s="255"/>
      <c r="M228" s="256"/>
      <c r="R228" s="155"/>
      <c r="S228" s="156"/>
      <c r="T228" s="157"/>
    </row>
    <row r="229" spans="3:20" ht="12" thickBot="1">
      <c r="C229" s="257"/>
      <c r="D229" s="258"/>
      <c r="E229" s="261"/>
      <c r="F229" s="263"/>
      <c r="G229" s="158"/>
      <c r="H229" s="261"/>
      <c r="I229" s="262"/>
      <c r="J229" s="262"/>
      <c r="K229" s="262"/>
      <c r="L229" s="262"/>
      <c r="M229" s="263"/>
    </row>
    <row r="230" spans="3:20" ht="12" thickBot="1">
      <c r="C230" s="261"/>
      <c r="D230" s="262"/>
      <c r="E230" s="262"/>
      <c r="F230" s="262"/>
      <c r="G230" s="262"/>
      <c r="H230" s="262"/>
      <c r="I230" s="262"/>
      <c r="J230" s="262"/>
      <c r="K230" s="262"/>
      <c r="L230" s="262"/>
      <c r="M230" s="263"/>
    </row>
    <row r="231" spans="3:20" ht="12" thickBot="1">
      <c r="C231" s="159" t="s">
        <v>227</v>
      </c>
      <c r="D231" s="160"/>
      <c r="E231" s="159" t="s">
        <v>282</v>
      </c>
      <c r="F231" s="160" t="s">
        <v>283</v>
      </c>
      <c r="G231" s="159" t="s">
        <v>282</v>
      </c>
      <c r="H231" s="276" t="s">
        <v>228</v>
      </c>
      <c r="I231" s="276"/>
      <c r="J231" s="276"/>
      <c r="K231" s="276"/>
      <c r="L231" s="276"/>
      <c r="M231" s="251"/>
    </row>
    <row r="232" spans="3:20" ht="12" thickBot="1">
      <c r="C232" s="161"/>
      <c r="D232" s="162"/>
      <c r="E232" s="163"/>
      <c r="F232" s="162"/>
      <c r="G232" s="161"/>
      <c r="H232" s="277">
        <f>S239</f>
        <v>0</v>
      </c>
      <c r="I232" s="278"/>
      <c r="J232" s="279"/>
      <c r="K232" s="280">
        <f>T239</f>
        <v>0</v>
      </c>
      <c r="L232" s="281"/>
      <c r="M232" s="282"/>
    </row>
    <row r="233" spans="3:20" ht="12" thickBot="1">
      <c r="C233" s="166" t="s">
        <v>226</v>
      </c>
      <c r="D233" s="167" t="s">
        <v>284</v>
      </c>
      <c r="E233" s="166" t="s">
        <v>285</v>
      </c>
      <c r="F233" s="167"/>
      <c r="G233" s="166" t="s">
        <v>285</v>
      </c>
      <c r="H233" s="262" t="s">
        <v>286</v>
      </c>
      <c r="I233" s="263"/>
      <c r="J233" s="262" t="s">
        <v>287</v>
      </c>
      <c r="K233" s="263"/>
      <c r="L233" s="283" t="s">
        <v>288</v>
      </c>
      <c r="M233" s="284"/>
      <c r="O233" s="264" t="s">
        <v>289</v>
      </c>
      <c r="P233" s="265"/>
      <c r="Q233" s="264" t="s">
        <v>290</v>
      </c>
      <c r="R233" s="265"/>
      <c r="S233" s="264" t="s">
        <v>284</v>
      </c>
      <c r="T233" s="265"/>
    </row>
    <row r="234" spans="3:20" ht="12" thickBot="1">
      <c r="C234" s="169" t="s">
        <v>291</v>
      </c>
      <c r="D234" s="170" t="s">
        <v>292</v>
      </c>
      <c r="E234" s="158"/>
      <c r="F234" s="170"/>
      <c r="G234" s="158"/>
      <c r="H234" s="171"/>
      <c r="I234" s="170"/>
      <c r="J234" s="171"/>
      <c r="K234" s="170"/>
      <c r="L234" s="171"/>
      <c r="M234" s="170"/>
      <c r="O234" s="172">
        <f t="shared" ref="O234:P236" si="32">H234+J234+L234</f>
        <v>0</v>
      </c>
      <c r="P234" s="172">
        <f t="shared" si="32"/>
        <v>0</v>
      </c>
      <c r="Q234" s="172">
        <f>IF(H234&gt;I234,1,0)+IF(J234&gt;K234,1,0)+IF(L234&gt;M234,1,0)</f>
        <v>0</v>
      </c>
      <c r="R234" s="173">
        <f>IF(H234&lt;I234,1,0)+IF(J234&lt;K234,1,0)+IF(L234&lt;M234,1,0)</f>
        <v>0</v>
      </c>
      <c r="S234" s="173">
        <f>IF(Q234&gt;R234,1,0)</f>
        <v>0</v>
      </c>
      <c r="T234" s="173">
        <f>IF(Q234&lt;R234,1,0)</f>
        <v>0</v>
      </c>
    </row>
    <row r="235" spans="3:20" ht="12" thickBot="1">
      <c r="C235" s="158"/>
      <c r="D235" s="170" t="s">
        <v>293</v>
      </c>
      <c r="E235" s="158"/>
      <c r="F235" s="170"/>
      <c r="G235" s="158"/>
      <c r="H235" s="171"/>
      <c r="I235" s="170"/>
      <c r="J235" s="171"/>
      <c r="K235" s="170"/>
      <c r="L235" s="171"/>
      <c r="M235" s="170"/>
      <c r="O235" s="174">
        <f t="shared" si="32"/>
        <v>0</v>
      </c>
      <c r="P235" s="174">
        <f t="shared" si="32"/>
        <v>0</v>
      </c>
      <c r="Q235" s="174">
        <f>IF(H235&gt;I235,1,0)+IF(J235&gt;K235,1,0)+IF(L235&gt;M235,1,0)</f>
        <v>0</v>
      </c>
      <c r="R235" s="175">
        <f>IF(H235&lt;I235,1,0)+IF(J235&lt;K235,1,0)+IF(L235&lt;M235,1,0)</f>
        <v>0</v>
      </c>
      <c r="S235" s="175">
        <f>IF(Q235&gt;R235,1,0)</f>
        <v>0</v>
      </c>
      <c r="T235" s="175">
        <f>IF(Q235&lt;R235,1,0)</f>
        <v>0</v>
      </c>
    </row>
    <row r="236" spans="3:20" ht="12" customHeight="1" thickBot="1">
      <c r="C236" s="266"/>
      <c r="D236" s="268" t="s">
        <v>294</v>
      </c>
      <c r="E236" s="158"/>
      <c r="F236" s="176"/>
      <c r="G236" s="158"/>
      <c r="H236" s="270"/>
      <c r="I236" s="273"/>
      <c r="J236" s="270"/>
      <c r="K236" s="273"/>
      <c r="L236" s="270"/>
      <c r="M236" s="273"/>
      <c r="O236" s="285">
        <f t="shared" si="32"/>
        <v>0</v>
      </c>
      <c r="P236" s="285">
        <f t="shared" si="32"/>
        <v>0</v>
      </c>
      <c r="Q236" s="285">
        <f>IF(H236&gt;I236,1,0)+IF(J236&gt;K236,1,0)+IF(L236&gt;M236,1,0)</f>
        <v>0</v>
      </c>
      <c r="R236" s="285">
        <f>IF(H236&lt;I236,1,0)+IF(J236&lt;K236,1,0)+IF(L236&lt;M236,1,0)</f>
        <v>0</v>
      </c>
      <c r="S236" s="285">
        <f>IF(Q236&gt;R236,1,0)</f>
        <v>0</v>
      </c>
      <c r="T236" s="285">
        <f>IF(Q236&lt;R236,1,0)</f>
        <v>0</v>
      </c>
    </row>
    <row r="237" spans="3:20" ht="12" thickBot="1">
      <c r="C237" s="266"/>
      <c r="D237" s="268"/>
      <c r="E237" s="177" t="s">
        <v>283</v>
      </c>
      <c r="F237" s="178"/>
      <c r="G237" s="177" t="s">
        <v>283</v>
      </c>
      <c r="H237" s="271"/>
      <c r="I237" s="274"/>
      <c r="J237" s="271"/>
      <c r="K237" s="274"/>
      <c r="L237" s="271"/>
      <c r="M237" s="274"/>
      <c r="O237" s="286"/>
      <c r="P237" s="286"/>
      <c r="Q237" s="286"/>
      <c r="R237" s="286"/>
      <c r="S237" s="286"/>
      <c r="T237" s="286"/>
    </row>
    <row r="238" spans="3:20" ht="12" thickBot="1">
      <c r="C238" s="267"/>
      <c r="D238" s="269"/>
      <c r="E238" s="158"/>
      <c r="F238" s="179"/>
      <c r="G238" s="158"/>
      <c r="H238" s="272"/>
      <c r="I238" s="275"/>
      <c r="J238" s="272"/>
      <c r="K238" s="275"/>
      <c r="L238" s="272"/>
      <c r="M238" s="275"/>
      <c r="O238" s="287"/>
      <c r="P238" s="287"/>
      <c r="Q238" s="287"/>
      <c r="R238" s="287"/>
      <c r="S238" s="287"/>
      <c r="T238" s="287"/>
    </row>
    <row r="239" spans="3:20" ht="12" thickBot="1">
      <c r="G239" s="180"/>
      <c r="H239" s="180"/>
      <c r="O239" s="175">
        <f t="shared" ref="O239:T239" si="33">O234+O235+O236</f>
        <v>0</v>
      </c>
      <c r="P239" s="175">
        <f t="shared" si="33"/>
        <v>0</v>
      </c>
      <c r="Q239" s="174">
        <f t="shared" si="33"/>
        <v>0</v>
      </c>
      <c r="R239" s="175">
        <f t="shared" si="33"/>
        <v>0</v>
      </c>
      <c r="S239" s="175">
        <f t="shared" si="33"/>
        <v>0</v>
      </c>
      <c r="T239" s="175">
        <f t="shared" si="33"/>
        <v>0</v>
      </c>
    </row>
    <row r="240" spans="3:20">
      <c r="C240" s="244" t="s">
        <v>278</v>
      </c>
      <c r="D240" s="245"/>
      <c r="E240" s="245"/>
      <c r="F240" s="245"/>
      <c r="G240" s="245"/>
      <c r="H240" s="245"/>
      <c r="I240" s="245"/>
      <c r="J240" s="245"/>
      <c r="K240" s="245"/>
      <c r="L240" s="245"/>
      <c r="M240" s="246"/>
    </row>
    <row r="241" spans="3:20" ht="12" thickBot="1">
      <c r="C241" s="247"/>
      <c r="D241" s="248"/>
      <c r="E241" s="248"/>
      <c r="F241" s="248"/>
      <c r="G241" s="248"/>
      <c r="H241" s="248"/>
      <c r="I241" s="248"/>
      <c r="J241" s="248"/>
      <c r="K241" s="248"/>
      <c r="L241" s="248"/>
      <c r="M241" s="249"/>
    </row>
    <row r="242" spans="3:20" ht="12" thickBot="1">
      <c r="C242" s="250" t="s">
        <v>225</v>
      </c>
      <c r="D242" s="251"/>
      <c r="E242" s="252" t="s">
        <v>279</v>
      </c>
      <c r="F242" s="253"/>
      <c r="G242" s="154" t="s">
        <v>280</v>
      </c>
      <c r="H242" s="254" t="s">
        <v>281</v>
      </c>
      <c r="I242" s="255"/>
      <c r="J242" s="255"/>
      <c r="K242" s="255"/>
      <c r="L242" s="255"/>
      <c r="M242" s="256"/>
      <c r="R242" s="155"/>
      <c r="S242" s="156"/>
      <c r="T242" s="157"/>
    </row>
    <row r="243" spans="3:20" ht="12" thickBot="1">
      <c r="C243" s="257"/>
      <c r="D243" s="258"/>
      <c r="E243" s="261"/>
      <c r="F243" s="263"/>
      <c r="G243" s="158"/>
      <c r="H243" s="261"/>
      <c r="I243" s="262"/>
      <c r="J243" s="262"/>
      <c r="K243" s="262"/>
      <c r="L243" s="262"/>
      <c r="M243" s="263"/>
    </row>
    <row r="244" spans="3:20" ht="12" thickBot="1">
      <c r="C244" s="261"/>
      <c r="D244" s="262"/>
      <c r="E244" s="262"/>
      <c r="F244" s="262"/>
      <c r="G244" s="262"/>
      <c r="H244" s="262"/>
      <c r="I244" s="262"/>
      <c r="J244" s="262"/>
      <c r="K244" s="262"/>
      <c r="L244" s="262"/>
      <c r="M244" s="263"/>
    </row>
    <row r="245" spans="3:20" ht="12" thickBot="1">
      <c r="C245" s="159" t="s">
        <v>227</v>
      </c>
      <c r="D245" s="160"/>
      <c r="E245" s="159" t="s">
        <v>282</v>
      </c>
      <c r="F245" s="160" t="s">
        <v>283</v>
      </c>
      <c r="G245" s="159" t="s">
        <v>282</v>
      </c>
      <c r="H245" s="276" t="s">
        <v>228</v>
      </c>
      <c r="I245" s="276"/>
      <c r="J245" s="276"/>
      <c r="K245" s="276"/>
      <c r="L245" s="276"/>
      <c r="M245" s="251"/>
    </row>
    <row r="246" spans="3:20" ht="12" thickBot="1">
      <c r="C246" s="161"/>
      <c r="D246" s="162"/>
      <c r="E246" s="163"/>
      <c r="F246" s="162"/>
      <c r="G246" s="161"/>
      <c r="H246" s="277">
        <f>S253</f>
        <v>0</v>
      </c>
      <c r="I246" s="278"/>
      <c r="J246" s="279"/>
      <c r="K246" s="280">
        <f>T253</f>
        <v>0</v>
      </c>
      <c r="L246" s="281"/>
      <c r="M246" s="282"/>
    </row>
    <row r="247" spans="3:20" ht="12" thickBot="1">
      <c r="C247" s="166" t="s">
        <v>226</v>
      </c>
      <c r="D247" s="167" t="s">
        <v>284</v>
      </c>
      <c r="E247" s="166" t="s">
        <v>285</v>
      </c>
      <c r="F247" s="167"/>
      <c r="G247" s="166" t="s">
        <v>285</v>
      </c>
      <c r="H247" s="262" t="s">
        <v>286</v>
      </c>
      <c r="I247" s="263"/>
      <c r="J247" s="262" t="s">
        <v>287</v>
      </c>
      <c r="K247" s="263"/>
      <c r="L247" s="283" t="s">
        <v>288</v>
      </c>
      <c r="M247" s="284"/>
      <c r="O247" s="264" t="s">
        <v>289</v>
      </c>
      <c r="P247" s="265"/>
      <c r="Q247" s="264" t="s">
        <v>290</v>
      </c>
      <c r="R247" s="265"/>
      <c r="S247" s="264" t="s">
        <v>284</v>
      </c>
      <c r="T247" s="265"/>
    </row>
    <row r="248" spans="3:20" ht="12" thickBot="1">
      <c r="C248" s="169" t="s">
        <v>291</v>
      </c>
      <c r="D248" s="170" t="s">
        <v>292</v>
      </c>
      <c r="E248" s="158"/>
      <c r="F248" s="170"/>
      <c r="G248" s="158"/>
      <c r="H248" s="171"/>
      <c r="I248" s="170"/>
      <c r="J248" s="171"/>
      <c r="K248" s="170"/>
      <c r="L248" s="171"/>
      <c r="M248" s="170"/>
      <c r="O248" s="172">
        <f t="shared" ref="O248:P250" si="34">H248+J248+L248</f>
        <v>0</v>
      </c>
      <c r="P248" s="172">
        <f t="shared" si="34"/>
        <v>0</v>
      </c>
      <c r="Q248" s="172">
        <f>IF(H248&gt;I248,1,0)+IF(J248&gt;K248,1,0)+IF(L248&gt;M248,1,0)</f>
        <v>0</v>
      </c>
      <c r="R248" s="173">
        <f>IF(H248&lt;I248,1,0)+IF(J248&lt;K248,1,0)+IF(L248&lt;M248,1,0)</f>
        <v>0</v>
      </c>
      <c r="S248" s="173">
        <f>IF(Q248&gt;R248,1,0)</f>
        <v>0</v>
      </c>
      <c r="T248" s="173">
        <f>IF(Q248&lt;R248,1,0)</f>
        <v>0</v>
      </c>
    </row>
    <row r="249" spans="3:20" ht="12" thickBot="1">
      <c r="C249" s="158"/>
      <c r="D249" s="170" t="s">
        <v>293</v>
      </c>
      <c r="E249" s="158"/>
      <c r="F249" s="170"/>
      <c r="G249" s="158"/>
      <c r="H249" s="171"/>
      <c r="I249" s="170"/>
      <c r="J249" s="171"/>
      <c r="K249" s="170"/>
      <c r="L249" s="171"/>
      <c r="M249" s="170"/>
      <c r="O249" s="174">
        <f t="shared" si="34"/>
        <v>0</v>
      </c>
      <c r="P249" s="174">
        <f t="shared" si="34"/>
        <v>0</v>
      </c>
      <c r="Q249" s="174">
        <f>IF(H249&gt;I249,1,0)+IF(J249&gt;K249,1,0)+IF(L249&gt;M249,1,0)</f>
        <v>0</v>
      </c>
      <c r="R249" s="175">
        <f>IF(H249&lt;I249,1,0)+IF(J249&lt;K249,1,0)+IF(L249&lt;M249,1,0)</f>
        <v>0</v>
      </c>
      <c r="S249" s="175">
        <f>IF(Q249&gt;R249,1,0)</f>
        <v>0</v>
      </c>
      <c r="T249" s="175">
        <f>IF(Q249&lt;R249,1,0)</f>
        <v>0</v>
      </c>
    </row>
    <row r="250" spans="3:20" ht="12" customHeight="1" thickBot="1">
      <c r="C250" s="266"/>
      <c r="D250" s="268" t="s">
        <v>294</v>
      </c>
      <c r="E250" s="158"/>
      <c r="F250" s="176"/>
      <c r="G250" s="158"/>
      <c r="H250" s="270"/>
      <c r="I250" s="273"/>
      <c r="J250" s="270"/>
      <c r="K250" s="273"/>
      <c r="L250" s="270"/>
      <c r="M250" s="273"/>
      <c r="O250" s="285">
        <f t="shared" si="34"/>
        <v>0</v>
      </c>
      <c r="P250" s="285">
        <f t="shared" si="34"/>
        <v>0</v>
      </c>
      <c r="Q250" s="285">
        <f>IF(H250&gt;I250,1,0)+IF(J250&gt;K250,1,0)+IF(L250&gt;M250,1,0)</f>
        <v>0</v>
      </c>
      <c r="R250" s="285">
        <f>IF(H250&lt;I250,1,0)+IF(J250&lt;K250,1,0)+IF(L250&lt;M250,1,0)</f>
        <v>0</v>
      </c>
      <c r="S250" s="285">
        <f>IF(Q250&gt;R250,1,0)</f>
        <v>0</v>
      </c>
      <c r="T250" s="285">
        <f>IF(Q250&lt;R250,1,0)</f>
        <v>0</v>
      </c>
    </row>
    <row r="251" spans="3:20" ht="12" thickBot="1">
      <c r="C251" s="266"/>
      <c r="D251" s="268"/>
      <c r="E251" s="177" t="s">
        <v>283</v>
      </c>
      <c r="F251" s="178"/>
      <c r="G251" s="177" t="s">
        <v>283</v>
      </c>
      <c r="H251" s="271"/>
      <c r="I251" s="274"/>
      <c r="J251" s="271"/>
      <c r="K251" s="274"/>
      <c r="L251" s="271"/>
      <c r="M251" s="274"/>
      <c r="O251" s="286"/>
      <c r="P251" s="286"/>
      <c r="Q251" s="286"/>
      <c r="R251" s="286"/>
      <c r="S251" s="286"/>
      <c r="T251" s="286"/>
    </row>
    <row r="252" spans="3:20" ht="12" thickBot="1">
      <c r="C252" s="267"/>
      <c r="D252" s="269"/>
      <c r="E252" s="158"/>
      <c r="F252" s="179"/>
      <c r="G252" s="158"/>
      <c r="H252" s="272"/>
      <c r="I252" s="275"/>
      <c r="J252" s="272"/>
      <c r="K252" s="275"/>
      <c r="L252" s="272"/>
      <c r="M252" s="275"/>
      <c r="O252" s="287"/>
      <c r="P252" s="287"/>
      <c r="Q252" s="287"/>
      <c r="R252" s="287"/>
      <c r="S252" s="287"/>
      <c r="T252" s="287"/>
    </row>
    <row r="253" spans="3:20" ht="12" thickBot="1">
      <c r="G253" s="180"/>
      <c r="H253" s="180"/>
      <c r="O253" s="175">
        <f t="shared" ref="O253:T253" si="35">O248+O249+O250</f>
        <v>0</v>
      </c>
      <c r="P253" s="175">
        <f t="shared" si="35"/>
        <v>0</v>
      </c>
      <c r="Q253" s="174">
        <f t="shared" si="35"/>
        <v>0</v>
      </c>
      <c r="R253" s="175">
        <f t="shared" si="35"/>
        <v>0</v>
      </c>
      <c r="S253" s="175">
        <f t="shared" si="35"/>
        <v>0</v>
      </c>
      <c r="T253" s="175">
        <f t="shared" si="35"/>
        <v>0</v>
      </c>
    </row>
    <row r="254" spans="3:20">
      <c r="C254" s="244" t="s">
        <v>278</v>
      </c>
      <c r="D254" s="245"/>
      <c r="E254" s="245"/>
      <c r="F254" s="245"/>
      <c r="G254" s="245"/>
      <c r="H254" s="245"/>
      <c r="I254" s="245"/>
      <c r="J254" s="245"/>
      <c r="K254" s="245"/>
      <c r="L254" s="245"/>
      <c r="M254" s="246"/>
    </row>
    <row r="255" spans="3:20" ht="12" thickBot="1">
      <c r="C255" s="247"/>
      <c r="D255" s="248"/>
      <c r="E255" s="248"/>
      <c r="F255" s="248"/>
      <c r="G255" s="248"/>
      <c r="H255" s="248"/>
      <c r="I255" s="248"/>
      <c r="J255" s="248"/>
      <c r="K255" s="248"/>
      <c r="L255" s="248"/>
      <c r="M255" s="249"/>
    </row>
    <row r="256" spans="3:20" ht="12" thickBot="1">
      <c r="C256" s="250" t="s">
        <v>225</v>
      </c>
      <c r="D256" s="251"/>
      <c r="E256" s="252" t="s">
        <v>279</v>
      </c>
      <c r="F256" s="253"/>
      <c r="G256" s="154" t="s">
        <v>280</v>
      </c>
      <c r="H256" s="254" t="s">
        <v>281</v>
      </c>
      <c r="I256" s="255"/>
      <c r="J256" s="255"/>
      <c r="K256" s="255"/>
      <c r="L256" s="255"/>
      <c r="M256" s="256"/>
      <c r="R256" s="155"/>
      <c r="S256" s="156"/>
      <c r="T256" s="157"/>
    </row>
    <row r="257" spans="3:20" ht="12" thickBot="1">
      <c r="C257" s="257"/>
      <c r="D257" s="258"/>
      <c r="E257" s="261"/>
      <c r="F257" s="263"/>
      <c r="G257" s="158"/>
      <c r="H257" s="261"/>
      <c r="I257" s="262"/>
      <c r="J257" s="262"/>
      <c r="K257" s="262"/>
      <c r="L257" s="262"/>
      <c r="M257" s="263"/>
    </row>
    <row r="258" spans="3:20" ht="12" thickBot="1">
      <c r="C258" s="261"/>
      <c r="D258" s="262"/>
      <c r="E258" s="262"/>
      <c r="F258" s="262"/>
      <c r="G258" s="262"/>
      <c r="H258" s="262"/>
      <c r="I258" s="262"/>
      <c r="J258" s="262"/>
      <c r="K258" s="262"/>
      <c r="L258" s="262"/>
      <c r="M258" s="263"/>
    </row>
    <row r="259" spans="3:20" ht="12" thickBot="1">
      <c r="C259" s="159" t="s">
        <v>227</v>
      </c>
      <c r="D259" s="160"/>
      <c r="E259" s="159" t="s">
        <v>282</v>
      </c>
      <c r="F259" s="160" t="s">
        <v>283</v>
      </c>
      <c r="G259" s="159" t="s">
        <v>282</v>
      </c>
      <c r="H259" s="276" t="s">
        <v>228</v>
      </c>
      <c r="I259" s="276"/>
      <c r="J259" s="276"/>
      <c r="K259" s="276"/>
      <c r="L259" s="276"/>
      <c r="M259" s="251"/>
    </row>
    <row r="260" spans="3:20" ht="12" thickBot="1">
      <c r="C260" s="161"/>
      <c r="D260" s="162"/>
      <c r="E260" s="163"/>
      <c r="F260" s="162"/>
      <c r="G260" s="161"/>
      <c r="H260" s="277">
        <f>S267</f>
        <v>0</v>
      </c>
      <c r="I260" s="278"/>
      <c r="J260" s="279"/>
      <c r="K260" s="280">
        <f>T267</f>
        <v>0</v>
      </c>
      <c r="L260" s="281"/>
      <c r="M260" s="282"/>
    </row>
    <row r="261" spans="3:20" ht="12" thickBot="1">
      <c r="C261" s="166" t="s">
        <v>226</v>
      </c>
      <c r="D261" s="167" t="s">
        <v>284</v>
      </c>
      <c r="E261" s="166" t="s">
        <v>285</v>
      </c>
      <c r="F261" s="167"/>
      <c r="G261" s="166" t="s">
        <v>285</v>
      </c>
      <c r="H261" s="262" t="s">
        <v>286</v>
      </c>
      <c r="I261" s="263"/>
      <c r="J261" s="262" t="s">
        <v>287</v>
      </c>
      <c r="K261" s="263"/>
      <c r="L261" s="283" t="s">
        <v>288</v>
      </c>
      <c r="M261" s="284"/>
      <c r="O261" s="264" t="s">
        <v>289</v>
      </c>
      <c r="P261" s="265"/>
      <c r="Q261" s="264" t="s">
        <v>290</v>
      </c>
      <c r="R261" s="265"/>
      <c r="S261" s="264" t="s">
        <v>284</v>
      </c>
      <c r="T261" s="265"/>
    </row>
    <row r="262" spans="3:20" ht="12" thickBot="1">
      <c r="C262" s="169" t="s">
        <v>291</v>
      </c>
      <c r="D262" s="170" t="s">
        <v>292</v>
      </c>
      <c r="E262" s="158"/>
      <c r="F262" s="170"/>
      <c r="G262" s="158"/>
      <c r="H262" s="171"/>
      <c r="I262" s="170"/>
      <c r="J262" s="171"/>
      <c r="K262" s="170"/>
      <c r="L262" s="171"/>
      <c r="M262" s="170"/>
      <c r="O262" s="172">
        <f t="shared" ref="O262:P264" si="36">H262+J262+L262</f>
        <v>0</v>
      </c>
      <c r="P262" s="172">
        <f t="shared" si="36"/>
        <v>0</v>
      </c>
      <c r="Q262" s="172">
        <f>IF(H262&gt;I262,1,0)+IF(J262&gt;K262,1,0)+IF(L262&gt;M262,1,0)</f>
        <v>0</v>
      </c>
      <c r="R262" s="173">
        <f>IF(H262&lt;I262,1,0)+IF(J262&lt;K262,1,0)+IF(L262&lt;M262,1,0)</f>
        <v>0</v>
      </c>
      <c r="S262" s="173">
        <f>IF(Q262&gt;R262,1,0)</f>
        <v>0</v>
      </c>
      <c r="T262" s="173">
        <f>IF(Q262&lt;R262,1,0)</f>
        <v>0</v>
      </c>
    </row>
    <row r="263" spans="3:20" ht="12" thickBot="1">
      <c r="C263" s="158"/>
      <c r="D263" s="170" t="s">
        <v>293</v>
      </c>
      <c r="E263" s="158"/>
      <c r="F263" s="170"/>
      <c r="G263" s="158"/>
      <c r="H263" s="171"/>
      <c r="I263" s="170"/>
      <c r="J263" s="171"/>
      <c r="K263" s="170"/>
      <c r="L263" s="171"/>
      <c r="M263" s="170"/>
      <c r="O263" s="174">
        <f t="shared" si="36"/>
        <v>0</v>
      </c>
      <c r="P263" s="174">
        <f t="shared" si="36"/>
        <v>0</v>
      </c>
      <c r="Q263" s="174">
        <f>IF(H263&gt;I263,1,0)+IF(J263&gt;K263,1,0)+IF(L263&gt;M263,1,0)</f>
        <v>0</v>
      </c>
      <c r="R263" s="175">
        <f>IF(H263&lt;I263,1,0)+IF(J263&lt;K263,1,0)+IF(L263&lt;M263,1,0)</f>
        <v>0</v>
      </c>
      <c r="S263" s="175">
        <f>IF(Q263&gt;R263,1,0)</f>
        <v>0</v>
      </c>
      <c r="T263" s="175">
        <f>IF(Q263&lt;R263,1,0)</f>
        <v>0</v>
      </c>
    </row>
    <row r="264" spans="3:20" ht="12" customHeight="1" thickBot="1">
      <c r="C264" s="266"/>
      <c r="D264" s="268" t="s">
        <v>294</v>
      </c>
      <c r="E264" s="158"/>
      <c r="F264" s="176"/>
      <c r="G264" s="158"/>
      <c r="H264" s="270"/>
      <c r="I264" s="273"/>
      <c r="J264" s="270"/>
      <c r="K264" s="273"/>
      <c r="L264" s="270"/>
      <c r="M264" s="273"/>
      <c r="O264" s="285">
        <f t="shared" si="36"/>
        <v>0</v>
      </c>
      <c r="P264" s="285">
        <f t="shared" si="36"/>
        <v>0</v>
      </c>
      <c r="Q264" s="285">
        <f>IF(H264&gt;I264,1,0)+IF(J264&gt;K264,1,0)+IF(L264&gt;M264,1,0)</f>
        <v>0</v>
      </c>
      <c r="R264" s="285">
        <f>IF(H264&lt;I264,1,0)+IF(J264&lt;K264,1,0)+IF(L264&lt;M264,1,0)</f>
        <v>0</v>
      </c>
      <c r="S264" s="285">
        <f>IF(Q264&gt;R264,1,0)</f>
        <v>0</v>
      </c>
      <c r="T264" s="285">
        <f>IF(Q264&lt;R264,1,0)</f>
        <v>0</v>
      </c>
    </row>
    <row r="265" spans="3:20" ht="12" thickBot="1">
      <c r="C265" s="266"/>
      <c r="D265" s="268"/>
      <c r="E265" s="177" t="s">
        <v>283</v>
      </c>
      <c r="F265" s="178"/>
      <c r="G265" s="177" t="s">
        <v>283</v>
      </c>
      <c r="H265" s="271"/>
      <c r="I265" s="274"/>
      <c r="J265" s="271"/>
      <c r="K265" s="274"/>
      <c r="L265" s="271"/>
      <c r="M265" s="274"/>
      <c r="O265" s="286"/>
      <c r="P265" s="286"/>
      <c r="Q265" s="286"/>
      <c r="R265" s="286"/>
      <c r="S265" s="286"/>
      <c r="T265" s="286"/>
    </row>
    <row r="266" spans="3:20" ht="12" thickBot="1">
      <c r="C266" s="267"/>
      <c r="D266" s="269"/>
      <c r="E266" s="158"/>
      <c r="F266" s="179"/>
      <c r="G266" s="158"/>
      <c r="H266" s="272"/>
      <c r="I266" s="275"/>
      <c r="J266" s="272"/>
      <c r="K266" s="275"/>
      <c r="L266" s="272"/>
      <c r="M266" s="275"/>
      <c r="O266" s="287"/>
      <c r="P266" s="287"/>
      <c r="Q266" s="287"/>
      <c r="R266" s="287"/>
      <c r="S266" s="287"/>
      <c r="T266" s="287"/>
    </row>
    <row r="267" spans="3:20" ht="12" thickBot="1">
      <c r="G267" s="180"/>
      <c r="H267" s="180"/>
      <c r="O267" s="175">
        <f t="shared" ref="O267:T267" si="37">O262+O263+O264</f>
        <v>0</v>
      </c>
      <c r="P267" s="175">
        <f t="shared" si="37"/>
        <v>0</v>
      </c>
      <c r="Q267" s="174">
        <f t="shared" si="37"/>
        <v>0</v>
      </c>
      <c r="R267" s="175">
        <f t="shared" si="37"/>
        <v>0</v>
      </c>
      <c r="S267" s="175">
        <f t="shared" si="37"/>
        <v>0</v>
      </c>
      <c r="T267" s="175">
        <f t="shared" si="37"/>
        <v>0</v>
      </c>
    </row>
    <row r="268" spans="3:20">
      <c r="C268" s="244" t="s">
        <v>278</v>
      </c>
      <c r="D268" s="245"/>
      <c r="E268" s="245"/>
      <c r="F268" s="245"/>
      <c r="G268" s="245"/>
      <c r="H268" s="245"/>
      <c r="I268" s="245"/>
      <c r="J268" s="245"/>
      <c r="K268" s="245"/>
      <c r="L268" s="245"/>
      <c r="M268" s="246"/>
    </row>
    <row r="269" spans="3:20" ht="12" thickBot="1">
      <c r="C269" s="247"/>
      <c r="D269" s="248"/>
      <c r="E269" s="248"/>
      <c r="F269" s="248"/>
      <c r="G269" s="248"/>
      <c r="H269" s="248"/>
      <c r="I269" s="248"/>
      <c r="J269" s="248"/>
      <c r="K269" s="248"/>
      <c r="L269" s="248"/>
      <c r="M269" s="249"/>
    </row>
    <row r="270" spans="3:20" ht="12" thickBot="1">
      <c r="C270" s="250" t="s">
        <v>225</v>
      </c>
      <c r="D270" s="251"/>
      <c r="E270" s="252" t="s">
        <v>279</v>
      </c>
      <c r="F270" s="253"/>
      <c r="G270" s="154" t="s">
        <v>280</v>
      </c>
      <c r="H270" s="254" t="s">
        <v>281</v>
      </c>
      <c r="I270" s="255"/>
      <c r="J270" s="255"/>
      <c r="K270" s="255"/>
      <c r="L270" s="255"/>
      <c r="M270" s="256"/>
      <c r="R270" s="155"/>
      <c r="S270" s="156"/>
      <c r="T270" s="157"/>
    </row>
    <row r="271" spans="3:20" ht="12" thickBot="1">
      <c r="C271" s="257"/>
      <c r="D271" s="258"/>
      <c r="E271" s="261"/>
      <c r="F271" s="263"/>
      <c r="G271" s="158"/>
      <c r="H271" s="261"/>
      <c r="I271" s="262"/>
      <c r="J271" s="262"/>
      <c r="K271" s="262"/>
      <c r="L271" s="262"/>
      <c r="M271" s="263"/>
    </row>
    <row r="272" spans="3:20" ht="12" thickBot="1">
      <c r="C272" s="261"/>
      <c r="D272" s="262"/>
      <c r="E272" s="262"/>
      <c r="F272" s="262"/>
      <c r="G272" s="262"/>
      <c r="H272" s="262"/>
      <c r="I272" s="262"/>
      <c r="J272" s="262"/>
      <c r="K272" s="262"/>
      <c r="L272" s="262"/>
      <c r="M272" s="263"/>
    </row>
    <row r="273" spans="3:20" ht="12" thickBot="1">
      <c r="C273" s="159" t="s">
        <v>227</v>
      </c>
      <c r="D273" s="160"/>
      <c r="E273" s="159" t="s">
        <v>282</v>
      </c>
      <c r="F273" s="160" t="s">
        <v>283</v>
      </c>
      <c r="G273" s="159" t="s">
        <v>282</v>
      </c>
      <c r="H273" s="276" t="s">
        <v>228</v>
      </c>
      <c r="I273" s="276"/>
      <c r="J273" s="276"/>
      <c r="K273" s="276"/>
      <c r="L273" s="276"/>
      <c r="M273" s="251"/>
    </row>
    <row r="274" spans="3:20" ht="12" thickBot="1">
      <c r="C274" s="161"/>
      <c r="D274" s="162"/>
      <c r="E274" s="163"/>
      <c r="F274" s="162"/>
      <c r="G274" s="161"/>
      <c r="H274" s="277">
        <f>S281</f>
        <v>0</v>
      </c>
      <c r="I274" s="278"/>
      <c r="J274" s="279"/>
      <c r="K274" s="280">
        <f>T281</f>
        <v>0</v>
      </c>
      <c r="L274" s="281"/>
      <c r="M274" s="282"/>
    </row>
    <row r="275" spans="3:20" ht="12" thickBot="1">
      <c r="C275" s="166" t="s">
        <v>226</v>
      </c>
      <c r="D275" s="167" t="s">
        <v>284</v>
      </c>
      <c r="E275" s="166" t="s">
        <v>285</v>
      </c>
      <c r="F275" s="167"/>
      <c r="G275" s="166" t="s">
        <v>285</v>
      </c>
      <c r="H275" s="262" t="s">
        <v>286</v>
      </c>
      <c r="I275" s="263"/>
      <c r="J275" s="262" t="s">
        <v>287</v>
      </c>
      <c r="K275" s="263"/>
      <c r="L275" s="283" t="s">
        <v>288</v>
      </c>
      <c r="M275" s="284"/>
      <c r="O275" s="264" t="s">
        <v>289</v>
      </c>
      <c r="P275" s="265"/>
      <c r="Q275" s="264" t="s">
        <v>290</v>
      </c>
      <c r="R275" s="265"/>
      <c r="S275" s="264" t="s">
        <v>284</v>
      </c>
      <c r="T275" s="265"/>
    </row>
    <row r="276" spans="3:20" ht="12" thickBot="1">
      <c r="C276" s="169" t="s">
        <v>291</v>
      </c>
      <c r="D276" s="170" t="s">
        <v>292</v>
      </c>
      <c r="E276" s="158"/>
      <c r="F276" s="170"/>
      <c r="G276" s="158"/>
      <c r="H276" s="171"/>
      <c r="I276" s="170"/>
      <c r="J276" s="171"/>
      <c r="K276" s="170"/>
      <c r="L276" s="171"/>
      <c r="M276" s="170"/>
      <c r="O276" s="172">
        <f t="shared" ref="O276:P278" si="38">H276+J276+L276</f>
        <v>0</v>
      </c>
      <c r="P276" s="172">
        <f t="shared" si="38"/>
        <v>0</v>
      </c>
      <c r="Q276" s="172">
        <f>IF(H276&gt;I276,1,0)+IF(J276&gt;K276,1,0)+IF(L276&gt;M276,1,0)</f>
        <v>0</v>
      </c>
      <c r="R276" s="173">
        <f>IF(H276&lt;I276,1,0)+IF(J276&lt;K276,1,0)+IF(L276&lt;M276,1,0)</f>
        <v>0</v>
      </c>
      <c r="S276" s="173">
        <f>IF(Q276&gt;R276,1,0)</f>
        <v>0</v>
      </c>
      <c r="T276" s="173">
        <f>IF(Q276&lt;R276,1,0)</f>
        <v>0</v>
      </c>
    </row>
    <row r="277" spans="3:20" ht="12" thickBot="1">
      <c r="C277" s="158"/>
      <c r="D277" s="170" t="s">
        <v>293</v>
      </c>
      <c r="E277" s="158"/>
      <c r="F277" s="170"/>
      <c r="G277" s="158"/>
      <c r="H277" s="171"/>
      <c r="I277" s="170"/>
      <c r="J277" s="171"/>
      <c r="K277" s="170"/>
      <c r="L277" s="171"/>
      <c r="M277" s="170"/>
      <c r="O277" s="174">
        <f t="shared" si="38"/>
        <v>0</v>
      </c>
      <c r="P277" s="174">
        <f t="shared" si="38"/>
        <v>0</v>
      </c>
      <c r="Q277" s="174">
        <f>IF(H277&gt;I277,1,0)+IF(J277&gt;K277,1,0)+IF(L277&gt;M277,1,0)</f>
        <v>0</v>
      </c>
      <c r="R277" s="175">
        <f>IF(H277&lt;I277,1,0)+IF(J277&lt;K277,1,0)+IF(L277&lt;M277,1,0)</f>
        <v>0</v>
      </c>
      <c r="S277" s="175">
        <f>IF(Q277&gt;R277,1,0)</f>
        <v>0</v>
      </c>
      <c r="T277" s="175">
        <f>IF(Q277&lt;R277,1,0)</f>
        <v>0</v>
      </c>
    </row>
    <row r="278" spans="3:20" ht="12" customHeight="1" thickBot="1">
      <c r="C278" s="266"/>
      <c r="D278" s="268" t="s">
        <v>294</v>
      </c>
      <c r="E278" s="158"/>
      <c r="F278" s="176"/>
      <c r="G278" s="158"/>
      <c r="H278" s="270"/>
      <c r="I278" s="273"/>
      <c r="J278" s="270"/>
      <c r="K278" s="273"/>
      <c r="L278" s="270"/>
      <c r="M278" s="273"/>
      <c r="O278" s="285">
        <f t="shared" si="38"/>
        <v>0</v>
      </c>
      <c r="P278" s="285">
        <f t="shared" si="38"/>
        <v>0</v>
      </c>
      <c r="Q278" s="285">
        <f>IF(H278&gt;I278,1,0)+IF(J278&gt;K278,1,0)+IF(L278&gt;M278,1,0)</f>
        <v>0</v>
      </c>
      <c r="R278" s="285">
        <f>IF(H278&lt;I278,1,0)+IF(J278&lt;K278,1,0)+IF(L278&lt;M278,1,0)</f>
        <v>0</v>
      </c>
      <c r="S278" s="285">
        <f>IF(Q278&gt;R278,1,0)</f>
        <v>0</v>
      </c>
      <c r="T278" s="285">
        <f>IF(Q278&lt;R278,1,0)</f>
        <v>0</v>
      </c>
    </row>
    <row r="279" spans="3:20" ht="12" thickBot="1">
      <c r="C279" s="266"/>
      <c r="D279" s="268"/>
      <c r="E279" s="177" t="s">
        <v>283</v>
      </c>
      <c r="F279" s="178"/>
      <c r="G279" s="177" t="s">
        <v>283</v>
      </c>
      <c r="H279" s="271"/>
      <c r="I279" s="274"/>
      <c r="J279" s="271"/>
      <c r="K279" s="274"/>
      <c r="L279" s="271"/>
      <c r="M279" s="274"/>
      <c r="O279" s="286"/>
      <c r="P279" s="286"/>
      <c r="Q279" s="286"/>
      <c r="R279" s="286"/>
      <c r="S279" s="286"/>
      <c r="T279" s="286"/>
    </row>
    <row r="280" spans="3:20" ht="12" thickBot="1">
      <c r="C280" s="267"/>
      <c r="D280" s="269"/>
      <c r="E280" s="158"/>
      <c r="F280" s="179"/>
      <c r="G280" s="158"/>
      <c r="H280" s="272"/>
      <c r="I280" s="275"/>
      <c r="J280" s="272"/>
      <c r="K280" s="275"/>
      <c r="L280" s="272"/>
      <c r="M280" s="275"/>
      <c r="O280" s="287"/>
      <c r="P280" s="287"/>
      <c r="Q280" s="287"/>
      <c r="R280" s="287"/>
      <c r="S280" s="287"/>
      <c r="T280" s="287"/>
    </row>
    <row r="281" spans="3:20" ht="12" thickBot="1">
      <c r="G281" s="180"/>
      <c r="H281" s="180"/>
      <c r="O281" s="175">
        <f t="shared" ref="O281:T281" si="39">O276+O277+O278</f>
        <v>0</v>
      </c>
      <c r="P281" s="175">
        <f t="shared" si="39"/>
        <v>0</v>
      </c>
      <c r="Q281" s="174">
        <f t="shared" si="39"/>
        <v>0</v>
      </c>
      <c r="R281" s="175">
        <f t="shared" si="39"/>
        <v>0</v>
      </c>
      <c r="S281" s="175">
        <f t="shared" si="39"/>
        <v>0</v>
      </c>
      <c r="T281" s="175">
        <f t="shared" si="39"/>
        <v>0</v>
      </c>
    </row>
    <row r="282" spans="3:20">
      <c r="C282" s="244" t="s">
        <v>278</v>
      </c>
      <c r="D282" s="245"/>
      <c r="E282" s="245"/>
      <c r="F282" s="245"/>
      <c r="G282" s="245"/>
      <c r="H282" s="245"/>
      <c r="I282" s="245"/>
      <c r="J282" s="245"/>
      <c r="K282" s="245"/>
      <c r="L282" s="245"/>
      <c r="M282" s="246"/>
    </row>
    <row r="283" spans="3:20" ht="12" thickBot="1">
      <c r="C283" s="247"/>
      <c r="D283" s="248"/>
      <c r="E283" s="248"/>
      <c r="F283" s="248"/>
      <c r="G283" s="248"/>
      <c r="H283" s="248"/>
      <c r="I283" s="248"/>
      <c r="J283" s="248"/>
      <c r="K283" s="248"/>
      <c r="L283" s="248"/>
      <c r="M283" s="249"/>
    </row>
    <row r="284" spans="3:20" ht="12" thickBot="1">
      <c r="C284" s="250" t="s">
        <v>225</v>
      </c>
      <c r="D284" s="251"/>
      <c r="E284" s="252" t="s">
        <v>279</v>
      </c>
      <c r="F284" s="253"/>
      <c r="G284" s="154" t="s">
        <v>280</v>
      </c>
      <c r="H284" s="254" t="s">
        <v>281</v>
      </c>
      <c r="I284" s="255"/>
      <c r="J284" s="255"/>
      <c r="K284" s="255"/>
      <c r="L284" s="255"/>
      <c r="M284" s="256"/>
      <c r="R284" s="155"/>
      <c r="S284" s="156"/>
      <c r="T284" s="157"/>
    </row>
    <row r="285" spans="3:20" ht="12" thickBot="1">
      <c r="C285" s="257"/>
      <c r="D285" s="258"/>
      <c r="E285" s="261"/>
      <c r="F285" s="263"/>
      <c r="G285" s="158"/>
      <c r="H285" s="261"/>
      <c r="I285" s="262"/>
      <c r="J285" s="262"/>
      <c r="K285" s="262"/>
      <c r="L285" s="262"/>
      <c r="M285" s="263"/>
    </row>
    <row r="286" spans="3:20" ht="12" thickBot="1">
      <c r="C286" s="261"/>
      <c r="D286" s="262"/>
      <c r="E286" s="262"/>
      <c r="F286" s="262"/>
      <c r="G286" s="262"/>
      <c r="H286" s="262"/>
      <c r="I286" s="262"/>
      <c r="J286" s="262"/>
      <c r="K286" s="262"/>
      <c r="L286" s="262"/>
      <c r="M286" s="263"/>
    </row>
    <row r="287" spans="3:20" ht="12" thickBot="1">
      <c r="C287" s="159" t="s">
        <v>227</v>
      </c>
      <c r="D287" s="160"/>
      <c r="E287" s="159" t="s">
        <v>282</v>
      </c>
      <c r="F287" s="160" t="s">
        <v>283</v>
      </c>
      <c r="G287" s="159" t="s">
        <v>282</v>
      </c>
      <c r="H287" s="276" t="s">
        <v>228</v>
      </c>
      <c r="I287" s="276"/>
      <c r="J287" s="276"/>
      <c r="K287" s="276"/>
      <c r="L287" s="276"/>
      <c r="M287" s="251"/>
    </row>
    <row r="288" spans="3:20" ht="12" thickBot="1">
      <c r="C288" s="161"/>
      <c r="D288" s="162"/>
      <c r="E288" s="163"/>
      <c r="F288" s="162"/>
      <c r="G288" s="161"/>
      <c r="H288" s="277">
        <f>S295</f>
        <v>0</v>
      </c>
      <c r="I288" s="278"/>
      <c r="J288" s="279"/>
      <c r="K288" s="280">
        <f>T295</f>
        <v>0</v>
      </c>
      <c r="L288" s="281"/>
      <c r="M288" s="282"/>
    </row>
    <row r="289" spans="3:20" ht="12" thickBot="1">
      <c r="C289" s="166" t="s">
        <v>226</v>
      </c>
      <c r="D289" s="167" t="s">
        <v>284</v>
      </c>
      <c r="E289" s="166" t="s">
        <v>285</v>
      </c>
      <c r="F289" s="167"/>
      <c r="G289" s="166" t="s">
        <v>285</v>
      </c>
      <c r="H289" s="262" t="s">
        <v>286</v>
      </c>
      <c r="I289" s="263"/>
      <c r="J289" s="262" t="s">
        <v>287</v>
      </c>
      <c r="K289" s="263"/>
      <c r="L289" s="283" t="s">
        <v>288</v>
      </c>
      <c r="M289" s="284"/>
      <c r="O289" s="264" t="s">
        <v>289</v>
      </c>
      <c r="P289" s="265"/>
      <c r="Q289" s="264" t="s">
        <v>290</v>
      </c>
      <c r="R289" s="265"/>
      <c r="S289" s="264" t="s">
        <v>284</v>
      </c>
      <c r="T289" s="265"/>
    </row>
    <row r="290" spans="3:20" ht="12" thickBot="1">
      <c r="C290" s="169" t="s">
        <v>291</v>
      </c>
      <c r="D290" s="170" t="s">
        <v>292</v>
      </c>
      <c r="E290" s="158"/>
      <c r="F290" s="170"/>
      <c r="G290" s="158"/>
      <c r="H290" s="171"/>
      <c r="I290" s="170"/>
      <c r="J290" s="171"/>
      <c r="K290" s="170"/>
      <c r="L290" s="171"/>
      <c r="M290" s="170"/>
      <c r="O290" s="172">
        <f t="shared" ref="O290:P292" si="40">H290+J290+L290</f>
        <v>0</v>
      </c>
      <c r="P290" s="172">
        <f t="shared" si="40"/>
        <v>0</v>
      </c>
      <c r="Q290" s="172">
        <f>IF(H290&gt;I290,1,0)+IF(J290&gt;K290,1,0)+IF(L290&gt;M290,1,0)</f>
        <v>0</v>
      </c>
      <c r="R290" s="173">
        <f>IF(H290&lt;I290,1,0)+IF(J290&lt;K290,1,0)+IF(L290&lt;M290,1,0)</f>
        <v>0</v>
      </c>
      <c r="S290" s="173">
        <f>IF(Q290&gt;R290,1,0)</f>
        <v>0</v>
      </c>
      <c r="T290" s="173">
        <f>IF(Q290&lt;R290,1,0)</f>
        <v>0</v>
      </c>
    </row>
    <row r="291" spans="3:20" ht="12" thickBot="1">
      <c r="C291" s="158"/>
      <c r="D291" s="170" t="s">
        <v>293</v>
      </c>
      <c r="E291" s="158"/>
      <c r="F291" s="170"/>
      <c r="G291" s="158"/>
      <c r="H291" s="171"/>
      <c r="I291" s="170"/>
      <c r="J291" s="171"/>
      <c r="K291" s="170"/>
      <c r="L291" s="171"/>
      <c r="M291" s="170"/>
      <c r="O291" s="174">
        <f t="shared" si="40"/>
        <v>0</v>
      </c>
      <c r="P291" s="174">
        <f t="shared" si="40"/>
        <v>0</v>
      </c>
      <c r="Q291" s="174">
        <f>IF(H291&gt;I291,1,0)+IF(J291&gt;K291,1,0)+IF(L291&gt;M291,1,0)</f>
        <v>0</v>
      </c>
      <c r="R291" s="175">
        <f>IF(H291&lt;I291,1,0)+IF(J291&lt;K291,1,0)+IF(L291&lt;M291,1,0)</f>
        <v>0</v>
      </c>
      <c r="S291" s="175">
        <f>IF(Q291&gt;R291,1,0)</f>
        <v>0</v>
      </c>
      <c r="T291" s="175">
        <f>IF(Q291&lt;R291,1,0)</f>
        <v>0</v>
      </c>
    </row>
    <row r="292" spans="3:20" ht="12" customHeight="1" thickBot="1">
      <c r="C292" s="266"/>
      <c r="D292" s="268" t="s">
        <v>294</v>
      </c>
      <c r="E292" s="158"/>
      <c r="F292" s="176"/>
      <c r="G292" s="158"/>
      <c r="H292" s="270"/>
      <c r="I292" s="273"/>
      <c r="J292" s="270"/>
      <c r="K292" s="273"/>
      <c r="L292" s="270"/>
      <c r="M292" s="273"/>
      <c r="O292" s="285">
        <f t="shared" si="40"/>
        <v>0</v>
      </c>
      <c r="P292" s="285">
        <f t="shared" si="40"/>
        <v>0</v>
      </c>
      <c r="Q292" s="285">
        <f>IF(H292&gt;I292,1,0)+IF(J292&gt;K292,1,0)+IF(L292&gt;M292,1,0)</f>
        <v>0</v>
      </c>
      <c r="R292" s="285">
        <f>IF(H292&lt;I292,1,0)+IF(J292&lt;K292,1,0)+IF(L292&lt;M292,1,0)</f>
        <v>0</v>
      </c>
      <c r="S292" s="285">
        <f>IF(Q292&gt;R292,1,0)</f>
        <v>0</v>
      </c>
      <c r="T292" s="285">
        <f>IF(Q292&lt;R292,1,0)</f>
        <v>0</v>
      </c>
    </row>
    <row r="293" spans="3:20" ht="12" thickBot="1">
      <c r="C293" s="266"/>
      <c r="D293" s="268"/>
      <c r="E293" s="177" t="s">
        <v>283</v>
      </c>
      <c r="F293" s="178"/>
      <c r="G293" s="177" t="s">
        <v>283</v>
      </c>
      <c r="H293" s="271"/>
      <c r="I293" s="274"/>
      <c r="J293" s="271"/>
      <c r="K293" s="274"/>
      <c r="L293" s="271"/>
      <c r="M293" s="274"/>
      <c r="O293" s="286"/>
      <c r="P293" s="286"/>
      <c r="Q293" s="286"/>
      <c r="R293" s="286"/>
      <c r="S293" s="286"/>
      <c r="T293" s="286"/>
    </row>
    <row r="294" spans="3:20" ht="12" thickBot="1">
      <c r="C294" s="267"/>
      <c r="D294" s="269"/>
      <c r="E294" s="158"/>
      <c r="F294" s="179"/>
      <c r="G294" s="158"/>
      <c r="H294" s="272"/>
      <c r="I294" s="275"/>
      <c r="J294" s="272"/>
      <c r="K294" s="275"/>
      <c r="L294" s="272"/>
      <c r="M294" s="275"/>
      <c r="O294" s="287"/>
      <c r="P294" s="287"/>
      <c r="Q294" s="287"/>
      <c r="R294" s="287"/>
      <c r="S294" s="287"/>
      <c r="T294" s="287"/>
    </row>
    <row r="295" spans="3:20" ht="12" thickBot="1">
      <c r="G295" s="180"/>
      <c r="H295" s="180"/>
      <c r="O295" s="175">
        <f t="shared" ref="O295:T295" si="41">O290+O291+O292</f>
        <v>0</v>
      </c>
      <c r="P295" s="175">
        <f t="shared" si="41"/>
        <v>0</v>
      </c>
      <c r="Q295" s="174">
        <f t="shared" si="41"/>
        <v>0</v>
      </c>
      <c r="R295" s="175">
        <f t="shared" si="41"/>
        <v>0</v>
      </c>
      <c r="S295" s="175">
        <f t="shared" si="41"/>
        <v>0</v>
      </c>
      <c r="T295" s="175">
        <f t="shared" si="41"/>
        <v>0</v>
      </c>
    </row>
    <row r="296" spans="3:20">
      <c r="C296" s="244" t="s">
        <v>278</v>
      </c>
      <c r="D296" s="245"/>
      <c r="E296" s="245"/>
      <c r="F296" s="245"/>
      <c r="G296" s="245"/>
      <c r="H296" s="245"/>
      <c r="I296" s="245"/>
      <c r="J296" s="245"/>
      <c r="K296" s="245"/>
      <c r="L296" s="245"/>
      <c r="M296" s="246"/>
    </row>
    <row r="297" spans="3:20" ht="12" thickBot="1">
      <c r="C297" s="247"/>
      <c r="D297" s="248"/>
      <c r="E297" s="248"/>
      <c r="F297" s="248"/>
      <c r="G297" s="248"/>
      <c r="H297" s="248"/>
      <c r="I297" s="248"/>
      <c r="J297" s="248"/>
      <c r="K297" s="248"/>
      <c r="L297" s="248"/>
      <c r="M297" s="249"/>
    </row>
    <row r="298" spans="3:20" ht="12" thickBot="1">
      <c r="C298" s="250" t="s">
        <v>225</v>
      </c>
      <c r="D298" s="251"/>
      <c r="E298" s="252" t="s">
        <v>279</v>
      </c>
      <c r="F298" s="253"/>
      <c r="G298" s="154" t="s">
        <v>280</v>
      </c>
      <c r="H298" s="254" t="s">
        <v>281</v>
      </c>
      <c r="I298" s="255"/>
      <c r="J298" s="255"/>
      <c r="K298" s="255"/>
      <c r="L298" s="255"/>
      <c r="M298" s="256"/>
      <c r="R298" s="155"/>
      <c r="S298" s="156"/>
      <c r="T298" s="157"/>
    </row>
    <row r="299" spans="3:20" ht="12" thickBot="1">
      <c r="C299" s="257"/>
      <c r="D299" s="258"/>
      <c r="E299" s="261"/>
      <c r="F299" s="263"/>
      <c r="G299" s="158"/>
      <c r="H299" s="261"/>
      <c r="I299" s="262"/>
      <c r="J299" s="262"/>
      <c r="K299" s="262"/>
      <c r="L299" s="262"/>
      <c r="M299" s="263"/>
    </row>
    <row r="300" spans="3:20" ht="12" thickBot="1">
      <c r="C300" s="261"/>
      <c r="D300" s="262"/>
      <c r="E300" s="262"/>
      <c r="F300" s="262"/>
      <c r="G300" s="262"/>
      <c r="H300" s="262"/>
      <c r="I300" s="262"/>
      <c r="J300" s="262"/>
      <c r="K300" s="262"/>
      <c r="L300" s="262"/>
      <c r="M300" s="263"/>
    </row>
    <row r="301" spans="3:20" ht="12" thickBot="1">
      <c r="C301" s="159" t="s">
        <v>227</v>
      </c>
      <c r="D301" s="160"/>
      <c r="E301" s="159" t="s">
        <v>282</v>
      </c>
      <c r="F301" s="160" t="s">
        <v>283</v>
      </c>
      <c r="G301" s="159" t="s">
        <v>282</v>
      </c>
      <c r="H301" s="276" t="s">
        <v>228</v>
      </c>
      <c r="I301" s="276"/>
      <c r="J301" s="276"/>
      <c r="K301" s="276"/>
      <c r="L301" s="276"/>
      <c r="M301" s="251"/>
    </row>
    <row r="302" spans="3:20" ht="12" thickBot="1">
      <c r="C302" s="161"/>
      <c r="D302" s="162"/>
      <c r="E302" s="163"/>
      <c r="F302" s="162"/>
      <c r="G302" s="161"/>
      <c r="H302" s="277">
        <f>S309</f>
        <v>0</v>
      </c>
      <c r="I302" s="278"/>
      <c r="J302" s="279"/>
      <c r="K302" s="280">
        <f>T309</f>
        <v>0</v>
      </c>
      <c r="L302" s="281"/>
      <c r="M302" s="282"/>
    </row>
    <row r="303" spans="3:20" ht="12" thickBot="1">
      <c r="C303" s="166" t="s">
        <v>226</v>
      </c>
      <c r="D303" s="167" t="s">
        <v>284</v>
      </c>
      <c r="E303" s="166" t="s">
        <v>285</v>
      </c>
      <c r="F303" s="167"/>
      <c r="G303" s="166" t="s">
        <v>285</v>
      </c>
      <c r="H303" s="262" t="s">
        <v>286</v>
      </c>
      <c r="I303" s="263"/>
      <c r="J303" s="262" t="s">
        <v>287</v>
      </c>
      <c r="K303" s="263"/>
      <c r="L303" s="283" t="s">
        <v>288</v>
      </c>
      <c r="M303" s="284"/>
      <c r="O303" s="264" t="s">
        <v>289</v>
      </c>
      <c r="P303" s="265"/>
      <c r="Q303" s="264" t="s">
        <v>290</v>
      </c>
      <c r="R303" s="265"/>
      <c r="S303" s="264" t="s">
        <v>284</v>
      </c>
      <c r="T303" s="265"/>
    </row>
    <row r="304" spans="3:20" ht="12" thickBot="1">
      <c r="C304" s="169" t="s">
        <v>291</v>
      </c>
      <c r="D304" s="170" t="s">
        <v>292</v>
      </c>
      <c r="E304" s="158"/>
      <c r="F304" s="170"/>
      <c r="G304" s="158"/>
      <c r="H304" s="171"/>
      <c r="I304" s="170"/>
      <c r="J304" s="171"/>
      <c r="K304" s="170"/>
      <c r="L304" s="171"/>
      <c r="M304" s="170"/>
      <c r="O304" s="172">
        <f t="shared" ref="O304:P306" si="42">H304+J304+L304</f>
        <v>0</v>
      </c>
      <c r="P304" s="172">
        <f t="shared" si="42"/>
        <v>0</v>
      </c>
      <c r="Q304" s="172">
        <f>IF(H304&gt;I304,1,0)+IF(J304&gt;K304,1,0)+IF(L304&gt;M304,1,0)</f>
        <v>0</v>
      </c>
      <c r="R304" s="173">
        <f>IF(H304&lt;I304,1,0)+IF(J304&lt;K304,1,0)+IF(L304&lt;M304,1,0)</f>
        <v>0</v>
      </c>
      <c r="S304" s="173">
        <f>IF(Q304&gt;R304,1,0)</f>
        <v>0</v>
      </c>
      <c r="T304" s="173">
        <f>IF(Q304&lt;R304,1,0)</f>
        <v>0</v>
      </c>
    </row>
    <row r="305" spans="3:20" ht="12" thickBot="1">
      <c r="C305" s="158"/>
      <c r="D305" s="170" t="s">
        <v>293</v>
      </c>
      <c r="E305" s="158"/>
      <c r="F305" s="170"/>
      <c r="G305" s="158"/>
      <c r="H305" s="171"/>
      <c r="I305" s="170"/>
      <c r="J305" s="171"/>
      <c r="K305" s="170"/>
      <c r="L305" s="171"/>
      <c r="M305" s="170"/>
      <c r="O305" s="174">
        <f t="shared" si="42"/>
        <v>0</v>
      </c>
      <c r="P305" s="174">
        <f t="shared" si="42"/>
        <v>0</v>
      </c>
      <c r="Q305" s="174">
        <f>IF(H305&gt;I305,1,0)+IF(J305&gt;K305,1,0)+IF(L305&gt;M305,1,0)</f>
        <v>0</v>
      </c>
      <c r="R305" s="175">
        <f>IF(H305&lt;I305,1,0)+IF(J305&lt;K305,1,0)+IF(L305&lt;M305,1,0)</f>
        <v>0</v>
      </c>
      <c r="S305" s="175">
        <f>IF(Q305&gt;R305,1,0)</f>
        <v>0</v>
      </c>
      <c r="T305" s="175">
        <f>IF(Q305&lt;R305,1,0)</f>
        <v>0</v>
      </c>
    </row>
    <row r="306" spans="3:20" ht="12" customHeight="1" thickBot="1">
      <c r="C306" s="266"/>
      <c r="D306" s="268" t="s">
        <v>294</v>
      </c>
      <c r="E306" s="158"/>
      <c r="F306" s="176"/>
      <c r="G306" s="158"/>
      <c r="H306" s="270"/>
      <c r="I306" s="273"/>
      <c r="J306" s="270"/>
      <c r="K306" s="273"/>
      <c r="L306" s="270"/>
      <c r="M306" s="273"/>
      <c r="O306" s="285">
        <f t="shared" si="42"/>
        <v>0</v>
      </c>
      <c r="P306" s="285">
        <f t="shared" si="42"/>
        <v>0</v>
      </c>
      <c r="Q306" s="285">
        <f>IF(H306&gt;I306,1,0)+IF(J306&gt;K306,1,0)+IF(L306&gt;M306,1,0)</f>
        <v>0</v>
      </c>
      <c r="R306" s="285">
        <f>IF(H306&lt;I306,1,0)+IF(J306&lt;K306,1,0)+IF(L306&lt;M306,1,0)</f>
        <v>0</v>
      </c>
      <c r="S306" s="285">
        <f>IF(Q306&gt;R306,1,0)</f>
        <v>0</v>
      </c>
      <c r="T306" s="285">
        <f>IF(Q306&lt;R306,1,0)</f>
        <v>0</v>
      </c>
    </row>
    <row r="307" spans="3:20" ht="12" thickBot="1">
      <c r="C307" s="266"/>
      <c r="D307" s="268"/>
      <c r="E307" s="177" t="s">
        <v>283</v>
      </c>
      <c r="F307" s="178"/>
      <c r="G307" s="177" t="s">
        <v>283</v>
      </c>
      <c r="H307" s="271"/>
      <c r="I307" s="274"/>
      <c r="J307" s="271"/>
      <c r="K307" s="274"/>
      <c r="L307" s="271"/>
      <c r="M307" s="274"/>
      <c r="O307" s="286"/>
      <c r="P307" s="286"/>
      <c r="Q307" s="286"/>
      <c r="R307" s="286"/>
      <c r="S307" s="286"/>
      <c r="T307" s="286"/>
    </row>
    <row r="308" spans="3:20" ht="12" thickBot="1">
      <c r="C308" s="267"/>
      <c r="D308" s="269"/>
      <c r="E308" s="158"/>
      <c r="F308" s="179"/>
      <c r="G308" s="158"/>
      <c r="H308" s="272"/>
      <c r="I308" s="275"/>
      <c r="J308" s="272"/>
      <c r="K308" s="275"/>
      <c r="L308" s="272"/>
      <c r="M308" s="275"/>
      <c r="O308" s="287"/>
      <c r="P308" s="287"/>
      <c r="Q308" s="287"/>
      <c r="R308" s="287"/>
      <c r="S308" s="287"/>
      <c r="T308" s="287"/>
    </row>
    <row r="309" spans="3:20" ht="12" thickBot="1">
      <c r="G309" s="180"/>
      <c r="H309" s="180"/>
      <c r="O309" s="175">
        <f t="shared" ref="O309:T309" si="43">O304+O305+O306</f>
        <v>0</v>
      </c>
      <c r="P309" s="175">
        <f t="shared" si="43"/>
        <v>0</v>
      </c>
      <c r="Q309" s="174">
        <f t="shared" si="43"/>
        <v>0</v>
      </c>
      <c r="R309" s="175">
        <f t="shared" si="43"/>
        <v>0</v>
      </c>
      <c r="S309" s="175">
        <f t="shared" si="43"/>
        <v>0</v>
      </c>
      <c r="T309" s="175">
        <f t="shared" si="43"/>
        <v>0</v>
      </c>
    </row>
    <row r="310" spans="3:20">
      <c r="C310" s="244" t="s">
        <v>278</v>
      </c>
      <c r="D310" s="245"/>
      <c r="E310" s="245"/>
      <c r="F310" s="245"/>
      <c r="G310" s="245"/>
      <c r="H310" s="245"/>
      <c r="I310" s="245"/>
      <c r="J310" s="245"/>
      <c r="K310" s="245"/>
      <c r="L310" s="245"/>
      <c r="M310" s="246"/>
    </row>
    <row r="311" spans="3:20" ht="12" thickBot="1">
      <c r="C311" s="247"/>
      <c r="D311" s="248"/>
      <c r="E311" s="248"/>
      <c r="F311" s="248"/>
      <c r="G311" s="248"/>
      <c r="H311" s="248"/>
      <c r="I311" s="248"/>
      <c r="J311" s="248"/>
      <c r="K311" s="248"/>
      <c r="L311" s="248"/>
      <c r="M311" s="249"/>
    </row>
    <row r="312" spans="3:20" ht="12" thickBot="1">
      <c r="C312" s="250" t="s">
        <v>225</v>
      </c>
      <c r="D312" s="251"/>
      <c r="E312" s="252" t="s">
        <v>279</v>
      </c>
      <c r="F312" s="253"/>
      <c r="G312" s="154" t="s">
        <v>280</v>
      </c>
      <c r="H312" s="254" t="s">
        <v>281</v>
      </c>
      <c r="I312" s="255"/>
      <c r="J312" s="255"/>
      <c r="K312" s="255"/>
      <c r="L312" s="255"/>
      <c r="M312" s="256"/>
      <c r="R312" s="155"/>
      <c r="S312" s="156"/>
      <c r="T312" s="157"/>
    </row>
    <row r="313" spans="3:20" ht="12" thickBot="1">
      <c r="C313" s="257"/>
      <c r="D313" s="258"/>
      <c r="E313" s="261"/>
      <c r="F313" s="263"/>
      <c r="G313" s="158"/>
      <c r="H313" s="261"/>
      <c r="I313" s="262"/>
      <c r="J313" s="262"/>
      <c r="K313" s="262"/>
      <c r="L313" s="262"/>
      <c r="M313" s="263"/>
    </row>
    <row r="314" spans="3:20" ht="12" thickBot="1">
      <c r="C314" s="261"/>
      <c r="D314" s="262"/>
      <c r="E314" s="262"/>
      <c r="F314" s="262"/>
      <c r="G314" s="262"/>
      <c r="H314" s="262"/>
      <c r="I314" s="262"/>
      <c r="J314" s="262"/>
      <c r="K314" s="262"/>
      <c r="L314" s="262"/>
      <c r="M314" s="263"/>
    </row>
    <row r="315" spans="3:20" ht="12" thickBot="1">
      <c r="C315" s="159" t="s">
        <v>227</v>
      </c>
      <c r="D315" s="160"/>
      <c r="E315" s="159" t="s">
        <v>282</v>
      </c>
      <c r="F315" s="160" t="s">
        <v>283</v>
      </c>
      <c r="G315" s="159" t="s">
        <v>282</v>
      </c>
      <c r="H315" s="276" t="s">
        <v>228</v>
      </c>
      <c r="I315" s="276"/>
      <c r="J315" s="276"/>
      <c r="K315" s="276"/>
      <c r="L315" s="276"/>
      <c r="M315" s="251"/>
    </row>
    <row r="316" spans="3:20" ht="12" thickBot="1">
      <c r="C316" s="161"/>
      <c r="D316" s="162"/>
      <c r="E316" s="163"/>
      <c r="F316" s="162"/>
      <c r="G316" s="161"/>
      <c r="H316" s="277">
        <f>S323</f>
        <v>0</v>
      </c>
      <c r="I316" s="278"/>
      <c r="J316" s="279"/>
      <c r="K316" s="280">
        <f>T323</f>
        <v>0</v>
      </c>
      <c r="L316" s="281"/>
      <c r="M316" s="282"/>
    </row>
    <row r="317" spans="3:20" ht="12" thickBot="1">
      <c r="C317" s="166" t="s">
        <v>226</v>
      </c>
      <c r="D317" s="167" t="s">
        <v>284</v>
      </c>
      <c r="E317" s="166" t="s">
        <v>285</v>
      </c>
      <c r="F317" s="167"/>
      <c r="G317" s="166" t="s">
        <v>285</v>
      </c>
      <c r="H317" s="262" t="s">
        <v>286</v>
      </c>
      <c r="I317" s="263"/>
      <c r="J317" s="262" t="s">
        <v>287</v>
      </c>
      <c r="K317" s="263"/>
      <c r="L317" s="283" t="s">
        <v>288</v>
      </c>
      <c r="M317" s="284"/>
      <c r="O317" s="264" t="s">
        <v>289</v>
      </c>
      <c r="P317" s="265"/>
      <c r="Q317" s="264" t="s">
        <v>290</v>
      </c>
      <c r="R317" s="265"/>
      <c r="S317" s="264" t="s">
        <v>284</v>
      </c>
      <c r="T317" s="265"/>
    </row>
    <row r="318" spans="3:20" ht="12" thickBot="1">
      <c r="C318" s="169" t="s">
        <v>291</v>
      </c>
      <c r="D318" s="170" t="s">
        <v>292</v>
      </c>
      <c r="E318" s="158"/>
      <c r="F318" s="170"/>
      <c r="G318" s="158"/>
      <c r="H318" s="171"/>
      <c r="I318" s="170"/>
      <c r="J318" s="171"/>
      <c r="K318" s="170"/>
      <c r="L318" s="171"/>
      <c r="M318" s="170"/>
      <c r="O318" s="172">
        <f t="shared" ref="O318:P320" si="44">H318+J318+L318</f>
        <v>0</v>
      </c>
      <c r="P318" s="172">
        <f t="shared" si="44"/>
        <v>0</v>
      </c>
      <c r="Q318" s="172">
        <f>IF(H318&gt;I318,1,0)+IF(J318&gt;K318,1,0)+IF(L318&gt;M318,1,0)</f>
        <v>0</v>
      </c>
      <c r="R318" s="173">
        <f>IF(H318&lt;I318,1,0)+IF(J318&lt;K318,1,0)+IF(L318&lt;M318,1,0)</f>
        <v>0</v>
      </c>
      <c r="S318" s="173">
        <f>IF(Q318&gt;R318,1,0)</f>
        <v>0</v>
      </c>
      <c r="T318" s="173">
        <f>IF(Q318&lt;R318,1,0)</f>
        <v>0</v>
      </c>
    </row>
    <row r="319" spans="3:20" ht="12" thickBot="1">
      <c r="C319" s="158"/>
      <c r="D319" s="170" t="s">
        <v>293</v>
      </c>
      <c r="E319" s="158"/>
      <c r="F319" s="170"/>
      <c r="G319" s="158"/>
      <c r="H319" s="171"/>
      <c r="I319" s="170"/>
      <c r="J319" s="171"/>
      <c r="K319" s="170"/>
      <c r="L319" s="171"/>
      <c r="M319" s="170"/>
      <c r="O319" s="174">
        <f t="shared" si="44"/>
        <v>0</v>
      </c>
      <c r="P319" s="174">
        <f t="shared" si="44"/>
        <v>0</v>
      </c>
      <c r="Q319" s="174">
        <f>IF(H319&gt;I319,1,0)+IF(J319&gt;K319,1,0)+IF(L319&gt;M319,1,0)</f>
        <v>0</v>
      </c>
      <c r="R319" s="175">
        <f>IF(H319&lt;I319,1,0)+IF(J319&lt;K319,1,0)+IF(L319&lt;M319,1,0)</f>
        <v>0</v>
      </c>
      <c r="S319" s="175">
        <f>IF(Q319&gt;R319,1,0)</f>
        <v>0</v>
      </c>
      <c r="T319" s="175">
        <f>IF(Q319&lt;R319,1,0)</f>
        <v>0</v>
      </c>
    </row>
    <row r="320" spans="3:20" ht="12" customHeight="1" thickBot="1">
      <c r="C320" s="266"/>
      <c r="D320" s="268" t="s">
        <v>294</v>
      </c>
      <c r="E320" s="158"/>
      <c r="F320" s="176"/>
      <c r="G320" s="158"/>
      <c r="H320" s="270"/>
      <c r="I320" s="273"/>
      <c r="J320" s="270"/>
      <c r="K320" s="273"/>
      <c r="L320" s="270"/>
      <c r="M320" s="273"/>
      <c r="O320" s="285">
        <f t="shared" si="44"/>
        <v>0</v>
      </c>
      <c r="P320" s="285">
        <f t="shared" si="44"/>
        <v>0</v>
      </c>
      <c r="Q320" s="285">
        <f>IF(H320&gt;I320,1,0)+IF(J320&gt;K320,1,0)+IF(L320&gt;M320,1,0)</f>
        <v>0</v>
      </c>
      <c r="R320" s="285">
        <f>IF(H320&lt;I320,1,0)+IF(J320&lt;K320,1,0)+IF(L320&lt;M320,1,0)</f>
        <v>0</v>
      </c>
      <c r="S320" s="285">
        <f>IF(Q320&gt;R320,1,0)</f>
        <v>0</v>
      </c>
      <c r="T320" s="285">
        <f>IF(Q320&lt;R320,1,0)</f>
        <v>0</v>
      </c>
    </row>
    <row r="321" spans="3:20" ht="12" thickBot="1">
      <c r="C321" s="266"/>
      <c r="D321" s="268"/>
      <c r="E321" s="177" t="s">
        <v>283</v>
      </c>
      <c r="F321" s="178"/>
      <c r="G321" s="177" t="s">
        <v>283</v>
      </c>
      <c r="H321" s="271"/>
      <c r="I321" s="274"/>
      <c r="J321" s="271"/>
      <c r="K321" s="274"/>
      <c r="L321" s="271"/>
      <c r="M321" s="274"/>
      <c r="O321" s="286"/>
      <c r="P321" s="286"/>
      <c r="Q321" s="286"/>
      <c r="R321" s="286"/>
      <c r="S321" s="286"/>
      <c r="T321" s="286"/>
    </row>
    <row r="322" spans="3:20" ht="12" thickBot="1">
      <c r="C322" s="267"/>
      <c r="D322" s="269"/>
      <c r="E322" s="158"/>
      <c r="F322" s="179"/>
      <c r="G322" s="158"/>
      <c r="H322" s="272"/>
      <c r="I322" s="275"/>
      <c r="J322" s="272"/>
      <c r="K322" s="275"/>
      <c r="L322" s="272"/>
      <c r="M322" s="275"/>
      <c r="O322" s="287"/>
      <c r="P322" s="287"/>
      <c r="Q322" s="287"/>
      <c r="R322" s="287"/>
      <c r="S322" s="287"/>
      <c r="T322" s="287"/>
    </row>
    <row r="323" spans="3:20" ht="12" thickBot="1">
      <c r="G323" s="180"/>
      <c r="H323" s="180"/>
      <c r="O323" s="175">
        <f t="shared" ref="O323:T323" si="45">O318+O319+O320</f>
        <v>0</v>
      </c>
      <c r="P323" s="175">
        <f t="shared" si="45"/>
        <v>0</v>
      </c>
      <c r="Q323" s="174">
        <f t="shared" si="45"/>
        <v>0</v>
      </c>
      <c r="R323" s="175">
        <f t="shared" si="45"/>
        <v>0</v>
      </c>
      <c r="S323" s="175">
        <f t="shared" si="45"/>
        <v>0</v>
      </c>
      <c r="T323" s="175">
        <f t="shared" si="45"/>
        <v>0</v>
      </c>
    </row>
    <row r="324" spans="3:20">
      <c r="C324" s="244" t="s">
        <v>278</v>
      </c>
      <c r="D324" s="245"/>
      <c r="E324" s="245"/>
      <c r="F324" s="245"/>
      <c r="G324" s="245"/>
      <c r="H324" s="245"/>
      <c r="I324" s="245"/>
      <c r="J324" s="245"/>
      <c r="K324" s="245"/>
      <c r="L324" s="245"/>
      <c r="M324" s="246"/>
    </row>
    <row r="325" spans="3:20" ht="12" thickBot="1">
      <c r="C325" s="247"/>
      <c r="D325" s="248"/>
      <c r="E325" s="248"/>
      <c r="F325" s="248"/>
      <c r="G325" s="248"/>
      <c r="H325" s="248"/>
      <c r="I325" s="248"/>
      <c r="J325" s="248"/>
      <c r="K325" s="248"/>
      <c r="L325" s="248"/>
      <c r="M325" s="249"/>
    </row>
    <row r="326" spans="3:20" ht="12" thickBot="1">
      <c r="C326" s="250" t="s">
        <v>225</v>
      </c>
      <c r="D326" s="251"/>
      <c r="E326" s="252" t="s">
        <v>279</v>
      </c>
      <c r="F326" s="253"/>
      <c r="G326" s="154" t="s">
        <v>280</v>
      </c>
      <c r="H326" s="254" t="s">
        <v>281</v>
      </c>
      <c r="I326" s="255"/>
      <c r="J326" s="255"/>
      <c r="K326" s="255"/>
      <c r="L326" s="255"/>
      <c r="M326" s="256"/>
      <c r="R326" s="155"/>
      <c r="S326" s="156"/>
      <c r="T326" s="157"/>
    </row>
    <row r="327" spans="3:20" ht="12" thickBot="1">
      <c r="C327" s="257"/>
      <c r="D327" s="258"/>
      <c r="E327" s="261"/>
      <c r="F327" s="263"/>
      <c r="G327" s="158"/>
      <c r="H327" s="261"/>
      <c r="I327" s="262"/>
      <c r="J327" s="262"/>
      <c r="K327" s="262"/>
      <c r="L327" s="262"/>
      <c r="M327" s="263"/>
    </row>
    <row r="328" spans="3:20" ht="12" thickBot="1">
      <c r="C328" s="261"/>
      <c r="D328" s="262"/>
      <c r="E328" s="262"/>
      <c r="F328" s="262"/>
      <c r="G328" s="262"/>
      <c r="H328" s="262"/>
      <c r="I328" s="262"/>
      <c r="J328" s="262"/>
      <c r="K328" s="262"/>
      <c r="L328" s="262"/>
      <c r="M328" s="263"/>
    </row>
    <row r="329" spans="3:20" ht="12" thickBot="1">
      <c r="C329" s="159" t="s">
        <v>227</v>
      </c>
      <c r="D329" s="160"/>
      <c r="E329" s="159" t="s">
        <v>282</v>
      </c>
      <c r="F329" s="160" t="s">
        <v>283</v>
      </c>
      <c r="G329" s="159" t="s">
        <v>282</v>
      </c>
      <c r="H329" s="276" t="s">
        <v>228</v>
      </c>
      <c r="I329" s="276"/>
      <c r="J329" s="276"/>
      <c r="K329" s="276"/>
      <c r="L329" s="276"/>
      <c r="M329" s="251"/>
    </row>
    <row r="330" spans="3:20" ht="12" thickBot="1">
      <c r="C330" s="161"/>
      <c r="D330" s="162"/>
      <c r="E330" s="163"/>
      <c r="F330" s="162"/>
      <c r="G330" s="161"/>
      <c r="H330" s="277">
        <f>S337</f>
        <v>0</v>
      </c>
      <c r="I330" s="278"/>
      <c r="J330" s="279"/>
      <c r="K330" s="280">
        <f>T337</f>
        <v>0</v>
      </c>
      <c r="L330" s="281"/>
      <c r="M330" s="282"/>
    </row>
    <row r="331" spans="3:20" ht="12" thickBot="1">
      <c r="C331" s="166" t="s">
        <v>226</v>
      </c>
      <c r="D331" s="167" t="s">
        <v>284</v>
      </c>
      <c r="E331" s="166" t="s">
        <v>285</v>
      </c>
      <c r="F331" s="167"/>
      <c r="G331" s="166" t="s">
        <v>285</v>
      </c>
      <c r="H331" s="262" t="s">
        <v>286</v>
      </c>
      <c r="I331" s="263"/>
      <c r="J331" s="262" t="s">
        <v>287</v>
      </c>
      <c r="K331" s="263"/>
      <c r="L331" s="283" t="s">
        <v>288</v>
      </c>
      <c r="M331" s="284"/>
      <c r="O331" s="264" t="s">
        <v>289</v>
      </c>
      <c r="P331" s="265"/>
      <c r="Q331" s="264" t="s">
        <v>290</v>
      </c>
      <c r="R331" s="265"/>
      <c r="S331" s="264" t="s">
        <v>284</v>
      </c>
      <c r="T331" s="265"/>
    </row>
    <row r="332" spans="3:20" ht="12" thickBot="1">
      <c r="C332" s="169" t="s">
        <v>291</v>
      </c>
      <c r="D332" s="170" t="s">
        <v>292</v>
      </c>
      <c r="E332" s="158"/>
      <c r="F332" s="170"/>
      <c r="G332" s="158"/>
      <c r="H332" s="171"/>
      <c r="I332" s="170"/>
      <c r="J332" s="171"/>
      <c r="K332" s="170"/>
      <c r="L332" s="171"/>
      <c r="M332" s="170"/>
      <c r="O332" s="172">
        <f t="shared" ref="O332:P334" si="46">H332+J332+L332</f>
        <v>0</v>
      </c>
      <c r="P332" s="172">
        <f t="shared" si="46"/>
        <v>0</v>
      </c>
      <c r="Q332" s="172">
        <f>IF(H332&gt;I332,1,0)+IF(J332&gt;K332,1,0)+IF(L332&gt;M332,1,0)</f>
        <v>0</v>
      </c>
      <c r="R332" s="173">
        <f>IF(H332&lt;I332,1,0)+IF(J332&lt;K332,1,0)+IF(L332&lt;M332,1,0)</f>
        <v>0</v>
      </c>
      <c r="S332" s="173">
        <f>IF(Q332&gt;R332,1,0)</f>
        <v>0</v>
      </c>
      <c r="T332" s="173">
        <f>IF(Q332&lt;R332,1,0)</f>
        <v>0</v>
      </c>
    </row>
    <row r="333" spans="3:20" ht="12" thickBot="1">
      <c r="C333" s="158"/>
      <c r="D333" s="170" t="s">
        <v>293</v>
      </c>
      <c r="E333" s="158"/>
      <c r="F333" s="170"/>
      <c r="G333" s="158"/>
      <c r="H333" s="171"/>
      <c r="I333" s="170"/>
      <c r="J333" s="171"/>
      <c r="K333" s="170"/>
      <c r="L333" s="171"/>
      <c r="M333" s="170"/>
      <c r="O333" s="174">
        <f t="shared" si="46"/>
        <v>0</v>
      </c>
      <c r="P333" s="174">
        <f t="shared" si="46"/>
        <v>0</v>
      </c>
      <c r="Q333" s="174">
        <f>IF(H333&gt;I333,1,0)+IF(J333&gt;K333,1,0)+IF(L333&gt;M333,1,0)</f>
        <v>0</v>
      </c>
      <c r="R333" s="175">
        <f>IF(H333&lt;I333,1,0)+IF(J333&lt;K333,1,0)+IF(L333&lt;M333,1,0)</f>
        <v>0</v>
      </c>
      <c r="S333" s="175">
        <f>IF(Q333&gt;R333,1,0)</f>
        <v>0</v>
      </c>
      <c r="T333" s="175">
        <f>IF(Q333&lt;R333,1,0)</f>
        <v>0</v>
      </c>
    </row>
    <row r="334" spans="3:20" ht="12" customHeight="1" thickBot="1">
      <c r="C334" s="266"/>
      <c r="D334" s="268" t="s">
        <v>294</v>
      </c>
      <c r="E334" s="158"/>
      <c r="F334" s="176"/>
      <c r="G334" s="158"/>
      <c r="H334" s="270"/>
      <c r="I334" s="273"/>
      <c r="J334" s="270"/>
      <c r="K334" s="273"/>
      <c r="L334" s="270"/>
      <c r="M334" s="273"/>
      <c r="O334" s="285">
        <f t="shared" si="46"/>
        <v>0</v>
      </c>
      <c r="P334" s="285">
        <f t="shared" si="46"/>
        <v>0</v>
      </c>
      <c r="Q334" s="285">
        <f>IF(H334&gt;I334,1,0)+IF(J334&gt;K334,1,0)+IF(L334&gt;M334,1,0)</f>
        <v>0</v>
      </c>
      <c r="R334" s="285">
        <f>IF(H334&lt;I334,1,0)+IF(J334&lt;K334,1,0)+IF(L334&lt;M334,1,0)</f>
        <v>0</v>
      </c>
      <c r="S334" s="285">
        <f>IF(Q334&gt;R334,1,0)</f>
        <v>0</v>
      </c>
      <c r="T334" s="285">
        <f>IF(Q334&lt;R334,1,0)</f>
        <v>0</v>
      </c>
    </row>
    <row r="335" spans="3:20" ht="12" thickBot="1">
      <c r="C335" s="266"/>
      <c r="D335" s="268"/>
      <c r="E335" s="177" t="s">
        <v>283</v>
      </c>
      <c r="F335" s="178"/>
      <c r="G335" s="177" t="s">
        <v>283</v>
      </c>
      <c r="H335" s="271"/>
      <c r="I335" s="274"/>
      <c r="J335" s="271"/>
      <c r="K335" s="274"/>
      <c r="L335" s="271"/>
      <c r="M335" s="274"/>
      <c r="O335" s="286"/>
      <c r="P335" s="286"/>
      <c r="Q335" s="286"/>
      <c r="R335" s="286"/>
      <c r="S335" s="286"/>
      <c r="T335" s="286"/>
    </row>
    <row r="336" spans="3:20" ht="12" thickBot="1">
      <c r="C336" s="267"/>
      <c r="D336" s="269"/>
      <c r="E336" s="158"/>
      <c r="F336" s="179"/>
      <c r="G336" s="158"/>
      <c r="H336" s="272"/>
      <c r="I336" s="275"/>
      <c r="J336" s="272"/>
      <c r="K336" s="275"/>
      <c r="L336" s="272"/>
      <c r="M336" s="275"/>
      <c r="O336" s="287"/>
      <c r="P336" s="287"/>
      <c r="Q336" s="287"/>
      <c r="R336" s="287"/>
      <c r="S336" s="287"/>
      <c r="T336" s="287"/>
    </row>
    <row r="337" spans="3:20" ht="12" thickBot="1">
      <c r="G337" s="180"/>
      <c r="H337" s="180"/>
      <c r="O337" s="175">
        <f t="shared" ref="O337:T337" si="47">O332+O333+O334</f>
        <v>0</v>
      </c>
      <c r="P337" s="175">
        <f t="shared" si="47"/>
        <v>0</v>
      </c>
      <c r="Q337" s="174">
        <f t="shared" si="47"/>
        <v>0</v>
      </c>
      <c r="R337" s="175">
        <f t="shared" si="47"/>
        <v>0</v>
      </c>
      <c r="S337" s="175">
        <f t="shared" si="47"/>
        <v>0</v>
      </c>
      <c r="T337" s="175">
        <f t="shared" si="47"/>
        <v>0</v>
      </c>
    </row>
    <row r="338" spans="3:20">
      <c r="C338" s="244" t="s">
        <v>278</v>
      </c>
      <c r="D338" s="245"/>
      <c r="E338" s="245"/>
      <c r="F338" s="245"/>
      <c r="G338" s="245"/>
      <c r="H338" s="245"/>
      <c r="I338" s="245"/>
      <c r="J338" s="245"/>
      <c r="K338" s="245"/>
      <c r="L338" s="245"/>
      <c r="M338" s="246"/>
    </row>
    <row r="339" spans="3:20" ht="12" thickBot="1">
      <c r="C339" s="247"/>
      <c r="D339" s="248"/>
      <c r="E339" s="248"/>
      <c r="F339" s="248"/>
      <c r="G339" s="248"/>
      <c r="H339" s="248"/>
      <c r="I339" s="248"/>
      <c r="J339" s="248"/>
      <c r="K339" s="248"/>
      <c r="L339" s="248"/>
      <c r="M339" s="249"/>
    </row>
    <row r="340" spans="3:20" ht="12" thickBot="1">
      <c r="C340" s="250" t="s">
        <v>225</v>
      </c>
      <c r="D340" s="251"/>
      <c r="E340" s="252" t="s">
        <v>279</v>
      </c>
      <c r="F340" s="253"/>
      <c r="G340" s="154" t="s">
        <v>280</v>
      </c>
      <c r="H340" s="254" t="s">
        <v>281</v>
      </c>
      <c r="I340" s="255"/>
      <c r="J340" s="255"/>
      <c r="K340" s="255"/>
      <c r="L340" s="255"/>
      <c r="M340" s="256"/>
      <c r="R340" s="155"/>
      <c r="S340" s="156"/>
      <c r="T340" s="157"/>
    </row>
    <row r="341" spans="3:20" ht="12" thickBot="1">
      <c r="C341" s="257"/>
      <c r="D341" s="258"/>
      <c r="E341" s="261"/>
      <c r="F341" s="263"/>
      <c r="G341" s="158"/>
      <c r="H341" s="261"/>
      <c r="I341" s="262"/>
      <c r="J341" s="262"/>
      <c r="K341" s="262"/>
      <c r="L341" s="262"/>
      <c r="M341" s="263"/>
    </row>
    <row r="342" spans="3:20" ht="12" thickBot="1">
      <c r="C342" s="261"/>
      <c r="D342" s="262"/>
      <c r="E342" s="262"/>
      <c r="F342" s="262"/>
      <c r="G342" s="262"/>
      <c r="H342" s="262"/>
      <c r="I342" s="262"/>
      <c r="J342" s="262"/>
      <c r="K342" s="262"/>
      <c r="L342" s="262"/>
      <c r="M342" s="263"/>
    </row>
    <row r="343" spans="3:20" ht="12" thickBot="1">
      <c r="C343" s="159" t="s">
        <v>227</v>
      </c>
      <c r="D343" s="160"/>
      <c r="E343" s="159" t="s">
        <v>282</v>
      </c>
      <c r="F343" s="160" t="s">
        <v>283</v>
      </c>
      <c r="G343" s="159" t="s">
        <v>282</v>
      </c>
      <c r="H343" s="276" t="s">
        <v>228</v>
      </c>
      <c r="I343" s="276"/>
      <c r="J343" s="276"/>
      <c r="K343" s="276"/>
      <c r="L343" s="276"/>
      <c r="M343" s="251"/>
    </row>
    <row r="344" spans="3:20" ht="12" thickBot="1">
      <c r="C344" s="161"/>
      <c r="D344" s="162"/>
      <c r="E344" s="163"/>
      <c r="F344" s="162"/>
      <c r="G344" s="161"/>
      <c r="H344" s="277">
        <f>S351</f>
        <v>0</v>
      </c>
      <c r="I344" s="278"/>
      <c r="J344" s="279"/>
      <c r="K344" s="280">
        <f>T351</f>
        <v>0</v>
      </c>
      <c r="L344" s="281"/>
      <c r="M344" s="282"/>
    </row>
    <row r="345" spans="3:20" ht="12" thickBot="1">
      <c r="C345" s="166" t="s">
        <v>226</v>
      </c>
      <c r="D345" s="167" t="s">
        <v>284</v>
      </c>
      <c r="E345" s="166" t="s">
        <v>285</v>
      </c>
      <c r="F345" s="167"/>
      <c r="G345" s="166" t="s">
        <v>285</v>
      </c>
      <c r="H345" s="262" t="s">
        <v>286</v>
      </c>
      <c r="I345" s="263"/>
      <c r="J345" s="262" t="s">
        <v>287</v>
      </c>
      <c r="K345" s="263"/>
      <c r="L345" s="283" t="s">
        <v>288</v>
      </c>
      <c r="M345" s="284"/>
      <c r="O345" s="264" t="s">
        <v>289</v>
      </c>
      <c r="P345" s="265"/>
      <c r="Q345" s="264" t="s">
        <v>290</v>
      </c>
      <c r="R345" s="265"/>
      <c r="S345" s="264" t="s">
        <v>284</v>
      </c>
      <c r="T345" s="265"/>
    </row>
    <row r="346" spans="3:20" ht="12" thickBot="1">
      <c r="C346" s="169" t="s">
        <v>291</v>
      </c>
      <c r="D346" s="170" t="s">
        <v>292</v>
      </c>
      <c r="E346" s="158"/>
      <c r="F346" s="170"/>
      <c r="G346" s="158"/>
      <c r="H346" s="171"/>
      <c r="I346" s="170"/>
      <c r="J346" s="171"/>
      <c r="K346" s="170"/>
      <c r="L346" s="171"/>
      <c r="M346" s="170"/>
      <c r="O346" s="172">
        <f t="shared" ref="O346:P348" si="48">H346+J346+L346</f>
        <v>0</v>
      </c>
      <c r="P346" s="172">
        <f t="shared" si="48"/>
        <v>0</v>
      </c>
      <c r="Q346" s="172">
        <f>IF(H346&gt;I346,1,0)+IF(J346&gt;K346,1,0)+IF(L346&gt;M346,1,0)</f>
        <v>0</v>
      </c>
      <c r="R346" s="173">
        <f>IF(H346&lt;I346,1,0)+IF(J346&lt;K346,1,0)+IF(L346&lt;M346,1,0)</f>
        <v>0</v>
      </c>
      <c r="S346" s="173">
        <f>IF(Q346&gt;R346,1,0)</f>
        <v>0</v>
      </c>
      <c r="T346" s="173">
        <f>IF(Q346&lt;R346,1,0)</f>
        <v>0</v>
      </c>
    </row>
    <row r="347" spans="3:20" ht="12" thickBot="1">
      <c r="C347" s="158"/>
      <c r="D347" s="170" t="s">
        <v>293</v>
      </c>
      <c r="E347" s="158"/>
      <c r="F347" s="170"/>
      <c r="G347" s="158"/>
      <c r="H347" s="171"/>
      <c r="I347" s="170"/>
      <c r="J347" s="171"/>
      <c r="K347" s="170"/>
      <c r="L347" s="171"/>
      <c r="M347" s="170"/>
      <c r="O347" s="174">
        <f t="shared" si="48"/>
        <v>0</v>
      </c>
      <c r="P347" s="174">
        <f t="shared" si="48"/>
        <v>0</v>
      </c>
      <c r="Q347" s="174">
        <f>IF(H347&gt;I347,1,0)+IF(J347&gt;K347,1,0)+IF(L347&gt;M347,1,0)</f>
        <v>0</v>
      </c>
      <c r="R347" s="175">
        <f>IF(H347&lt;I347,1,0)+IF(J347&lt;K347,1,0)+IF(L347&lt;M347,1,0)</f>
        <v>0</v>
      </c>
      <c r="S347" s="175">
        <f>IF(Q347&gt;R347,1,0)</f>
        <v>0</v>
      </c>
      <c r="T347" s="175">
        <f>IF(Q347&lt;R347,1,0)</f>
        <v>0</v>
      </c>
    </row>
    <row r="348" spans="3:20" ht="12" customHeight="1" thickBot="1">
      <c r="C348" s="266"/>
      <c r="D348" s="268" t="s">
        <v>294</v>
      </c>
      <c r="E348" s="158"/>
      <c r="F348" s="176"/>
      <c r="G348" s="158"/>
      <c r="H348" s="270"/>
      <c r="I348" s="273"/>
      <c r="J348" s="270"/>
      <c r="K348" s="273"/>
      <c r="L348" s="270"/>
      <c r="M348" s="273"/>
      <c r="O348" s="285">
        <f t="shared" si="48"/>
        <v>0</v>
      </c>
      <c r="P348" s="285">
        <f t="shared" si="48"/>
        <v>0</v>
      </c>
      <c r="Q348" s="285">
        <f>IF(H348&gt;I348,1,0)+IF(J348&gt;K348,1,0)+IF(L348&gt;M348,1,0)</f>
        <v>0</v>
      </c>
      <c r="R348" s="285">
        <f>IF(H348&lt;I348,1,0)+IF(J348&lt;K348,1,0)+IF(L348&lt;M348,1,0)</f>
        <v>0</v>
      </c>
      <c r="S348" s="285">
        <f>IF(Q348&gt;R348,1,0)</f>
        <v>0</v>
      </c>
      <c r="T348" s="285">
        <f>IF(Q348&lt;R348,1,0)</f>
        <v>0</v>
      </c>
    </row>
    <row r="349" spans="3:20" ht="12" thickBot="1">
      <c r="C349" s="266"/>
      <c r="D349" s="268"/>
      <c r="E349" s="177" t="s">
        <v>283</v>
      </c>
      <c r="F349" s="178"/>
      <c r="G349" s="177" t="s">
        <v>283</v>
      </c>
      <c r="H349" s="271"/>
      <c r="I349" s="274"/>
      <c r="J349" s="271"/>
      <c r="K349" s="274"/>
      <c r="L349" s="271"/>
      <c r="M349" s="274"/>
      <c r="O349" s="286"/>
      <c r="P349" s="286"/>
      <c r="Q349" s="286"/>
      <c r="R349" s="286"/>
      <c r="S349" s="286"/>
      <c r="T349" s="286"/>
    </row>
    <row r="350" spans="3:20" ht="12" thickBot="1">
      <c r="C350" s="267"/>
      <c r="D350" s="269"/>
      <c r="E350" s="158"/>
      <c r="F350" s="179"/>
      <c r="G350" s="158"/>
      <c r="H350" s="272"/>
      <c r="I350" s="275"/>
      <c r="J350" s="272"/>
      <c r="K350" s="275"/>
      <c r="L350" s="272"/>
      <c r="M350" s="275"/>
      <c r="O350" s="287"/>
      <c r="P350" s="287"/>
      <c r="Q350" s="287"/>
      <c r="R350" s="287"/>
      <c r="S350" s="287"/>
      <c r="T350" s="287"/>
    </row>
    <row r="351" spans="3:20" ht="12" thickBot="1">
      <c r="G351" s="180"/>
      <c r="H351" s="180"/>
      <c r="O351" s="175">
        <f t="shared" ref="O351:T351" si="49">O346+O347+O348</f>
        <v>0</v>
      </c>
      <c r="P351" s="175">
        <f t="shared" si="49"/>
        <v>0</v>
      </c>
      <c r="Q351" s="174">
        <f t="shared" si="49"/>
        <v>0</v>
      </c>
      <c r="R351" s="175">
        <f t="shared" si="49"/>
        <v>0</v>
      </c>
      <c r="S351" s="175">
        <f t="shared" si="49"/>
        <v>0</v>
      </c>
      <c r="T351" s="175">
        <f t="shared" si="49"/>
        <v>0</v>
      </c>
    </row>
    <row r="352" spans="3:20">
      <c r="C352" s="244" t="s">
        <v>278</v>
      </c>
      <c r="D352" s="245"/>
      <c r="E352" s="245"/>
      <c r="F352" s="245"/>
      <c r="G352" s="245"/>
      <c r="H352" s="245"/>
      <c r="I352" s="245"/>
      <c r="J352" s="245"/>
      <c r="K352" s="245"/>
      <c r="L352" s="245"/>
      <c r="M352" s="246"/>
    </row>
    <row r="353" spans="3:20" ht="12" thickBot="1">
      <c r="C353" s="247"/>
      <c r="D353" s="248"/>
      <c r="E353" s="248"/>
      <c r="F353" s="248"/>
      <c r="G353" s="248"/>
      <c r="H353" s="248"/>
      <c r="I353" s="248"/>
      <c r="J353" s="248"/>
      <c r="K353" s="248"/>
      <c r="L353" s="248"/>
      <c r="M353" s="249"/>
    </row>
    <row r="354" spans="3:20" ht="12" thickBot="1">
      <c r="C354" s="250" t="s">
        <v>225</v>
      </c>
      <c r="D354" s="251"/>
      <c r="E354" s="252" t="s">
        <v>279</v>
      </c>
      <c r="F354" s="253"/>
      <c r="G354" s="154" t="s">
        <v>280</v>
      </c>
      <c r="H354" s="254" t="s">
        <v>281</v>
      </c>
      <c r="I354" s="255"/>
      <c r="J354" s="255"/>
      <c r="K354" s="255"/>
      <c r="L354" s="255"/>
      <c r="M354" s="256"/>
      <c r="R354" s="155"/>
      <c r="S354" s="156"/>
      <c r="T354" s="157"/>
    </row>
    <row r="355" spans="3:20" ht="12" thickBot="1">
      <c r="C355" s="257"/>
      <c r="D355" s="258"/>
      <c r="E355" s="261"/>
      <c r="F355" s="263"/>
      <c r="G355" s="158"/>
      <c r="H355" s="261"/>
      <c r="I355" s="262"/>
      <c r="J355" s="262"/>
      <c r="K355" s="262"/>
      <c r="L355" s="262"/>
      <c r="M355" s="263"/>
    </row>
    <row r="356" spans="3:20" ht="12" thickBot="1">
      <c r="C356" s="261"/>
      <c r="D356" s="262"/>
      <c r="E356" s="262"/>
      <c r="F356" s="262"/>
      <c r="G356" s="262"/>
      <c r="H356" s="262"/>
      <c r="I356" s="262"/>
      <c r="J356" s="262"/>
      <c r="K356" s="262"/>
      <c r="L356" s="262"/>
      <c r="M356" s="263"/>
    </row>
    <row r="357" spans="3:20" ht="12" thickBot="1">
      <c r="C357" s="159" t="s">
        <v>227</v>
      </c>
      <c r="D357" s="160"/>
      <c r="E357" s="159" t="s">
        <v>282</v>
      </c>
      <c r="F357" s="160" t="s">
        <v>283</v>
      </c>
      <c r="G357" s="159" t="s">
        <v>282</v>
      </c>
      <c r="H357" s="276" t="s">
        <v>228</v>
      </c>
      <c r="I357" s="276"/>
      <c r="J357" s="276"/>
      <c r="K357" s="276"/>
      <c r="L357" s="276"/>
      <c r="M357" s="251"/>
    </row>
    <row r="358" spans="3:20" ht="12" thickBot="1">
      <c r="C358" s="161"/>
      <c r="D358" s="162"/>
      <c r="E358" s="163"/>
      <c r="F358" s="162"/>
      <c r="G358" s="161"/>
      <c r="H358" s="277">
        <f>S365</f>
        <v>0</v>
      </c>
      <c r="I358" s="278"/>
      <c r="J358" s="279"/>
      <c r="K358" s="280">
        <f>T365</f>
        <v>0</v>
      </c>
      <c r="L358" s="281"/>
      <c r="M358" s="282"/>
    </row>
    <row r="359" spans="3:20" ht="12" thickBot="1">
      <c r="C359" s="166" t="s">
        <v>226</v>
      </c>
      <c r="D359" s="167" t="s">
        <v>284</v>
      </c>
      <c r="E359" s="166" t="s">
        <v>285</v>
      </c>
      <c r="F359" s="167"/>
      <c r="G359" s="166" t="s">
        <v>285</v>
      </c>
      <c r="H359" s="262" t="s">
        <v>286</v>
      </c>
      <c r="I359" s="263"/>
      <c r="J359" s="262" t="s">
        <v>287</v>
      </c>
      <c r="K359" s="263"/>
      <c r="L359" s="283" t="s">
        <v>288</v>
      </c>
      <c r="M359" s="284"/>
      <c r="O359" s="264" t="s">
        <v>289</v>
      </c>
      <c r="P359" s="265"/>
      <c r="Q359" s="264" t="s">
        <v>290</v>
      </c>
      <c r="R359" s="265"/>
      <c r="S359" s="264" t="s">
        <v>284</v>
      </c>
      <c r="T359" s="265"/>
    </row>
    <row r="360" spans="3:20" ht="12" thickBot="1">
      <c r="C360" s="169" t="s">
        <v>291</v>
      </c>
      <c r="D360" s="170" t="s">
        <v>292</v>
      </c>
      <c r="E360" s="158"/>
      <c r="F360" s="170"/>
      <c r="G360" s="158"/>
      <c r="H360" s="171"/>
      <c r="I360" s="170"/>
      <c r="J360" s="171"/>
      <c r="K360" s="170"/>
      <c r="L360" s="171"/>
      <c r="M360" s="170"/>
      <c r="O360" s="172">
        <f t="shared" ref="O360:P362" si="50">H360+J360+L360</f>
        <v>0</v>
      </c>
      <c r="P360" s="172">
        <f t="shared" si="50"/>
        <v>0</v>
      </c>
      <c r="Q360" s="172">
        <f>IF(H360&gt;I360,1,0)+IF(J360&gt;K360,1,0)+IF(L360&gt;M360,1,0)</f>
        <v>0</v>
      </c>
      <c r="R360" s="173">
        <f>IF(H360&lt;I360,1,0)+IF(J360&lt;K360,1,0)+IF(L360&lt;M360,1,0)</f>
        <v>0</v>
      </c>
      <c r="S360" s="173">
        <f>IF(Q360&gt;R360,1,0)</f>
        <v>0</v>
      </c>
      <c r="T360" s="173">
        <f>IF(Q360&lt;R360,1,0)</f>
        <v>0</v>
      </c>
    </row>
    <row r="361" spans="3:20" ht="12" thickBot="1">
      <c r="C361" s="158"/>
      <c r="D361" s="170" t="s">
        <v>293</v>
      </c>
      <c r="E361" s="158"/>
      <c r="F361" s="170"/>
      <c r="G361" s="158"/>
      <c r="H361" s="171"/>
      <c r="I361" s="170"/>
      <c r="J361" s="171"/>
      <c r="K361" s="170"/>
      <c r="L361" s="171"/>
      <c r="M361" s="170"/>
      <c r="O361" s="174">
        <f t="shared" si="50"/>
        <v>0</v>
      </c>
      <c r="P361" s="174">
        <f t="shared" si="50"/>
        <v>0</v>
      </c>
      <c r="Q361" s="174">
        <f>IF(H361&gt;I361,1,0)+IF(J361&gt;K361,1,0)+IF(L361&gt;M361,1,0)</f>
        <v>0</v>
      </c>
      <c r="R361" s="175">
        <f>IF(H361&lt;I361,1,0)+IF(J361&lt;K361,1,0)+IF(L361&lt;M361,1,0)</f>
        <v>0</v>
      </c>
      <c r="S361" s="175">
        <f>IF(Q361&gt;R361,1,0)</f>
        <v>0</v>
      </c>
      <c r="T361" s="175">
        <f>IF(Q361&lt;R361,1,0)</f>
        <v>0</v>
      </c>
    </row>
    <row r="362" spans="3:20" ht="12" customHeight="1" thickBot="1">
      <c r="C362" s="266"/>
      <c r="D362" s="268" t="s">
        <v>294</v>
      </c>
      <c r="E362" s="158"/>
      <c r="F362" s="176"/>
      <c r="G362" s="158"/>
      <c r="H362" s="270"/>
      <c r="I362" s="273"/>
      <c r="J362" s="270"/>
      <c r="K362" s="273"/>
      <c r="L362" s="270"/>
      <c r="M362" s="273"/>
      <c r="O362" s="285">
        <f t="shared" si="50"/>
        <v>0</v>
      </c>
      <c r="P362" s="285">
        <f t="shared" si="50"/>
        <v>0</v>
      </c>
      <c r="Q362" s="285">
        <f>IF(H362&gt;I362,1,0)+IF(J362&gt;K362,1,0)+IF(L362&gt;M362,1,0)</f>
        <v>0</v>
      </c>
      <c r="R362" s="285">
        <f>IF(H362&lt;I362,1,0)+IF(J362&lt;K362,1,0)+IF(L362&lt;M362,1,0)</f>
        <v>0</v>
      </c>
      <c r="S362" s="285">
        <f>IF(Q362&gt;R362,1,0)</f>
        <v>0</v>
      </c>
      <c r="T362" s="285">
        <f>IF(Q362&lt;R362,1,0)</f>
        <v>0</v>
      </c>
    </row>
    <row r="363" spans="3:20" ht="12" thickBot="1">
      <c r="C363" s="266"/>
      <c r="D363" s="268"/>
      <c r="E363" s="177" t="s">
        <v>283</v>
      </c>
      <c r="F363" s="178"/>
      <c r="G363" s="177" t="s">
        <v>283</v>
      </c>
      <c r="H363" s="271"/>
      <c r="I363" s="274"/>
      <c r="J363" s="271"/>
      <c r="K363" s="274"/>
      <c r="L363" s="271"/>
      <c r="M363" s="274"/>
      <c r="O363" s="286"/>
      <c r="P363" s="286"/>
      <c r="Q363" s="286"/>
      <c r="R363" s="286"/>
      <c r="S363" s="286"/>
      <c r="T363" s="286"/>
    </row>
    <row r="364" spans="3:20" ht="12" thickBot="1">
      <c r="C364" s="267"/>
      <c r="D364" s="269"/>
      <c r="E364" s="158"/>
      <c r="F364" s="179"/>
      <c r="G364" s="158"/>
      <c r="H364" s="272"/>
      <c r="I364" s="275"/>
      <c r="J364" s="272"/>
      <c r="K364" s="275"/>
      <c r="L364" s="272"/>
      <c r="M364" s="275"/>
      <c r="O364" s="287"/>
      <c r="P364" s="287"/>
      <c r="Q364" s="287"/>
      <c r="R364" s="287"/>
      <c r="S364" s="287"/>
      <c r="T364" s="287"/>
    </row>
    <row r="365" spans="3:20" ht="12" thickBot="1">
      <c r="G365" s="180"/>
      <c r="H365" s="180"/>
      <c r="O365" s="175">
        <f t="shared" ref="O365:T365" si="51">O360+O361+O362</f>
        <v>0</v>
      </c>
      <c r="P365" s="175">
        <f t="shared" si="51"/>
        <v>0</v>
      </c>
      <c r="Q365" s="174">
        <f t="shared" si="51"/>
        <v>0</v>
      </c>
      <c r="R365" s="175">
        <f t="shared" si="51"/>
        <v>0</v>
      </c>
      <c r="S365" s="175">
        <f t="shared" si="51"/>
        <v>0</v>
      </c>
      <c r="T365" s="175">
        <f t="shared" si="51"/>
        <v>0</v>
      </c>
    </row>
    <row r="366" spans="3:20">
      <c r="C366" s="244" t="s">
        <v>278</v>
      </c>
      <c r="D366" s="245"/>
      <c r="E366" s="245"/>
      <c r="F366" s="245"/>
      <c r="G366" s="245"/>
      <c r="H366" s="245"/>
      <c r="I366" s="245"/>
      <c r="J366" s="245"/>
      <c r="K366" s="245"/>
      <c r="L366" s="245"/>
      <c r="M366" s="246"/>
    </row>
    <row r="367" spans="3:20" ht="12" thickBot="1">
      <c r="C367" s="247"/>
      <c r="D367" s="248"/>
      <c r="E367" s="248"/>
      <c r="F367" s="248"/>
      <c r="G367" s="248"/>
      <c r="H367" s="248"/>
      <c r="I367" s="248"/>
      <c r="J367" s="248"/>
      <c r="K367" s="248"/>
      <c r="L367" s="248"/>
      <c r="M367" s="249"/>
    </row>
    <row r="368" spans="3:20" ht="12" thickBot="1">
      <c r="C368" s="250" t="s">
        <v>225</v>
      </c>
      <c r="D368" s="251"/>
      <c r="E368" s="252" t="s">
        <v>279</v>
      </c>
      <c r="F368" s="253"/>
      <c r="G368" s="154" t="s">
        <v>280</v>
      </c>
      <c r="H368" s="254" t="s">
        <v>281</v>
      </c>
      <c r="I368" s="255"/>
      <c r="J368" s="255"/>
      <c r="K368" s="255"/>
      <c r="L368" s="255"/>
      <c r="M368" s="256"/>
      <c r="R368" s="155"/>
      <c r="S368" s="156"/>
      <c r="T368" s="157"/>
    </row>
    <row r="369" spans="3:20" ht="12" thickBot="1">
      <c r="C369" s="257"/>
      <c r="D369" s="258"/>
      <c r="E369" s="261"/>
      <c r="F369" s="263"/>
      <c r="G369" s="158"/>
      <c r="H369" s="261"/>
      <c r="I369" s="262"/>
      <c r="J369" s="262"/>
      <c r="K369" s="262"/>
      <c r="L369" s="262"/>
      <c r="M369" s="263"/>
    </row>
    <row r="370" spans="3:20" ht="12" thickBot="1">
      <c r="C370" s="261"/>
      <c r="D370" s="262"/>
      <c r="E370" s="262"/>
      <c r="F370" s="262"/>
      <c r="G370" s="262"/>
      <c r="H370" s="262"/>
      <c r="I370" s="262"/>
      <c r="J370" s="262"/>
      <c r="K370" s="262"/>
      <c r="L370" s="262"/>
      <c r="M370" s="263"/>
    </row>
    <row r="371" spans="3:20" ht="12" thickBot="1">
      <c r="C371" s="159" t="s">
        <v>227</v>
      </c>
      <c r="D371" s="160"/>
      <c r="E371" s="159" t="s">
        <v>282</v>
      </c>
      <c r="F371" s="160" t="s">
        <v>283</v>
      </c>
      <c r="G371" s="159" t="s">
        <v>282</v>
      </c>
      <c r="H371" s="276" t="s">
        <v>228</v>
      </c>
      <c r="I371" s="276"/>
      <c r="J371" s="276"/>
      <c r="K371" s="276"/>
      <c r="L371" s="276"/>
      <c r="M371" s="251"/>
    </row>
    <row r="372" spans="3:20" ht="12" thickBot="1">
      <c r="C372" s="161"/>
      <c r="D372" s="162"/>
      <c r="E372" s="163"/>
      <c r="F372" s="162"/>
      <c r="G372" s="161"/>
      <c r="H372" s="277">
        <f>S379</f>
        <v>0</v>
      </c>
      <c r="I372" s="278"/>
      <c r="J372" s="279"/>
      <c r="K372" s="280">
        <f>T379</f>
        <v>0</v>
      </c>
      <c r="L372" s="281"/>
      <c r="M372" s="282"/>
    </row>
    <row r="373" spans="3:20" ht="12" thickBot="1">
      <c r="C373" s="166" t="s">
        <v>226</v>
      </c>
      <c r="D373" s="167" t="s">
        <v>284</v>
      </c>
      <c r="E373" s="166" t="s">
        <v>285</v>
      </c>
      <c r="F373" s="167"/>
      <c r="G373" s="166" t="s">
        <v>285</v>
      </c>
      <c r="H373" s="262" t="s">
        <v>286</v>
      </c>
      <c r="I373" s="263"/>
      <c r="J373" s="262" t="s">
        <v>287</v>
      </c>
      <c r="K373" s="263"/>
      <c r="L373" s="283" t="s">
        <v>288</v>
      </c>
      <c r="M373" s="284"/>
      <c r="O373" s="264" t="s">
        <v>289</v>
      </c>
      <c r="P373" s="265"/>
      <c r="Q373" s="264" t="s">
        <v>290</v>
      </c>
      <c r="R373" s="265"/>
      <c r="S373" s="264" t="s">
        <v>284</v>
      </c>
      <c r="T373" s="265"/>
    </row>
    <row r="374" spans="3:20" ht="12" thickBot="1">
      <c r="C374" s="169" t="s">
        <v>291</v>
      </c>
      <c r="D374" s="170" t="s">
        <v>292</v>
      </c>
      <c r="E374" s="158"/>
      <c r="F374" s="170"/>
      <c r="G374" s="158"/>
      <c r="H374" s="171"/>
      <c r="I374" s="170"/>
      <c r="J374" s="171"/>
      <c r="K374" s="170"/>
      <c r="L374" s="171"/>
      <c r="M374" s="170"/>
      <c r="O374" s="172">
        <f t="shared" ref="O374:P376" si="52">H374+J374+L374</f>
        <v>0</v>
      </c>
      <c r="P374" s="172">
        <f t="shared" si="52"/>
        <v>0</v>
      </c>
      <c r="Q374" s="172">
        <f>IF(H374&gt;I374,1,0)+IF(J374&gt;K374,1,0)+IF(L374&gt;M374,1,0)</f>
        <v>0</v>
      </c>
      <c r="R374" s="173">
        <f>IF(H374&lt;I374,1,0)+IF(J374&lt;K374,1,0)+IF(L374&lt;M374,1,0)</f>
        <v>0</v>
      </c>
      <c r="S374" s="173">
        <f>IF(Q374&gt;R374,1,0)</f>
        <v>0</v>
      </c>
      <c r="T374" s="173">
        <f>IF(Q374&lt;R374,1,0)</f>
        <v>0</v>
      </c>
    </row>
    <row r="375" spans="3:20" ht="12" thickBot="1">
      <c r="C375" s="158"/>
      <c r="D375" s="170" t="s">
        <v>293</v>
      </c>
      <c r="E375" s="158"/>
      <c r="F375" s="170"/>
      <c r="G375" s="158"/>
      <c r="H375" s="171"/>
      <c r="I375" s="170"/>
      <c r="J375" s="171"/>
      <c r="K375" s="170"/>
      <c r="L375" s="171"/>
      <c r="M375" s="170"/>
      <c r="O375" s="174">
        <f t="shared" si="52"/>
        <v>0</v>
      </c>
      <c r="P375" s="174">
        <f t="shared" si="52"/>
        <v>0</v>
      </c>
      <c r="Q375" s="174">
        <f>IF(H375&gt;I375,1,0)+IF(J375&gt;K375,1,0)+IF(L375&gt;M375,1,0)</f>
        <v>0</v>
      </c>
      <c r="R375" s="175">
        <f>IF(H375&lt;I375,1,0)+IF(J375&lt;K375,1,0)+IF(L375&lt;M375,1,0)</f>
        <v>0</v>
      </c>
      <c r="S375" s="175">
        <f>IF(Q375&gt;R375,1,0)</f>
        <v>0</v>
      </c>
      <c r="T375" s="175">
        <f>IF(Q375&lt;R375,1,0)</f>
        <v>0</v>
      </c>
    </row>
    <row r="376" spans="3:20" ht="12" customHeight="1" thickBot="1">
      <c r="C376" s="266"/>
      <c r="D376" s="268" t="s">
        <v>294</v>
      </c>
      <c r="E376" s="158"/>
      <c r="F376" s="176"/>
      <c r="G376" s="158"/>
      <c r="H376" s="270"/>
      <c r="I376" s="273"/>
      <c r="J376" s="270"/>
      <c r="K376" s="273"/>
      <c r="L376" s="270"/>
      <c r="M376" s="273"/>
      <c r="O376" s="285">
        <f t="shared" si="52"/>
        <v>0</v>
      </c>
      <c r="P376" s="285">
        <f t="shared" si="52"/>
        <v>0</v>
      </c>
      <c r="Q376" s="285">
        <f>IF(H376&gt;I376,1,0)+IF(J376&gt;K376,1,0)+IF(L376&gt;M376,1,0)</f>
        <v>0</v>
      </c>
      <c r="R376" s="285">
        <f>IF(H376&lt;I376,1,0)+IF(J376&lt;K376,1,0)+IF(L376&lt;M376,1,0)</f>
        <v>0</v>
      </c>
      <c r="S376" s="285">
        <f>IF(Q376&gt;R376,1,0)</f>
        <v>0</v>
      </c>
      <c r="T376" s="285">
        <f>IF(Q376&lt;R376,1,0)</f>
        <v>0</v>
      </c>
    </row>
    <row r="377" spans="3:20" ht="12" thickBot="1">
      <c r="C377" s="266"/>
      <c r="D377" s="268"/>
      <c r="E377" s="177" t="s">
        <v>283</v>
      </c>
      <c r="F377" s="178"/>
      <c r="G377" s="177" t="s">
        <v>283</v>
      </c>
      <c r="H377" s="271"/>
      <c r="I377" s="274"/>
      <c r="J377" s="271"/>
      <c r="K377" s="274"/>
      <c r="L377" s="271"/>
      <c r="M377" s="274"/>
      <c r="O377" s="286"/>
      <c r="P377" s="286"/>
      <c r="Q377" s="286"/>
      <c r="R377" s="286"/>
      <c r="S377" s="286"/>
      <c r="T377" s="286"/>
    </row>
    <row r="378" spans="3:20" ht="12" thickBot="1">
      <c r="C378" s="267"/>
      <c r="D378" s="269"/>
      <c r="E378" s="158"/>
      <c r="F378" s="179"/>
      <c r="G378" s="158"/>
      <c r="H378" s="272"/>
      <c r="I378" s="275"/>
      <c r="J378" s="272"/>
      <c r="K378" s="275"/>
      <c r="L378" s="272"/>
      <c r="M378" s="275"/>
      <c r="O378" s="287"/>
      <c r="P378" s="287"/>
      <c r="Q378" s="287"/>
      <c r="R378" s="287"/>
      <c r="S378" s="287"/>
      <c r="T378" s="287"/>
    </row>
    <row r="379" spans="3:20" ht="12" thickBot="1">
      <c r="G379" s="180"/>
      <c r="H379" s="180"/>
      <c r="O379" s="175">
        <f t="shared" ref="O379:T379" si="53">O374+O375+O376</f>
        <v>0</v>
      </c>
      <c r="P379" s="175">
        <f t="shared" si="53"/>
        <v>0</v>
      </c>
      <c r="Q379" s="174">
        <f t="shared" si="53"/>
        <v>0</v>
      </c>
      <c r="R379" s="175">
        <f t="shared" si="53"/>
        <v>0</v>
      </c>
      <c r="S379" s="175">
        <f t="shared" si="53"/>
        <v>0</v>
      </c>
      <c r="T379" s="175">
        <f t="shared" si="53"/>
        <v>0</v>
      </c>
    </row>
    <row r="380" spans="3:20">
      <c r="C380" s="244" t="s">
        <v>278</v>
      </c>
      <c r="D380" s="245"/>
      <c r="E380" s="245"/>
      <c r="F380" s="245"/>
      <c r="G380" s="245"/>
      <c r="H380" s="245"/>
      <c r="I380" s="245"/>
      <c r="J380" s="245"/>
      <c r="K380" s="245"/>
      <c r="L380" s="245"/>
      <c r="M380" s="246"/>
    </row>
    <row r="381" spans="3:20" ht="12" thickBot="1">
      <c r="C381" s="247"/>
      <c r="D381" s="248"/>
      <c r="E381" s="248"/>
      <c r="F381" s="248"/>
      <c r="G381" s="248"/>
      <c r="H381" s="248"/>
      <c r="I381" s="248"/>
      <c r="J381" s="248"/>
      <c r="K381" s="248"/>
      <c r="L381" s="248"/>
      <c r="M381" s="249"/>
    </row>
    <row r="382" spans="3:20" ht="12" thickBot="1">
      <c r="C382" s="250" t="s">
        <v>225</v>
      </c>
      <c r="D382" s="251"/>
      <c r="E382" s="252" t="s">
        <v>279</v>
      </c>
      <c r="F382" s="253"/>
      <c r="G382" s="154" t="s">
        <v>280</v>
      </c>
      <c r="H382" s="254" t="s">
        <v>281</v>
      </c>
      <c r="I382" s="255"/>
      <c r="J382" s="255"/>
      <c r="K382" s="255"/>
      <c r="L382" s="255"/>
      <c r="M382" s="256"/>
      <c r="R382" s="155"/>
      <c r="S382" s="156"/>
      <c r="T382" s="157"/>
    </row>
    <row r="383" spans="3:20" ht="12" thickBot="1">
      <c r="C383" s="257"/>
      <c r="D383" s="258"/>
      <c r="E383" s="261"/>
      <c r="F383" s="263"/>
      <c r="G383" s="158"/>
      <c r="H383" s="261"/>
      <c r="I383" s="262"/>
      <c r="J383" s="262"/>
      <c r="K383" s="262"/>
      <c r="L383" s="262"/>
      <c r="M383" s="263"/>
    </row>
    <row r="384" spans="3:20" ht="12" thickBot="1">
      <c r="C384" s="261"/>
      <c r="D384" s="262"/>
      <c r="E384" s="262"/>
      <c r="F384" s="262"/>
      <c r="G384" s="262"/>
      <c r="H384" s="262"/>
      <c r="I384" s="262"/>
      <c r="J384" s="262"/>
      <c r="K384" s="262"/>
      <c r="L384" s="262"/>
      <c r="M384" s="263"/>
    </row>
    <row r="385" spans="3:20" ht="12" thickBot="1">
      <c r="C385" s="159" t="s">
        <v>227</v>
      </c>
      <c r="D385" s="160"/>
      <c r="E385" s="159" t="s">
        <v>282</v>
      </c>
      <c r="F385" s="160" t="s">
        <v>283</v>
      </c>
      <c r="G385" s="159" t="s">
        <v>282</v>
      </c>
      <c r="H385" s="276" t="s">
        <v>228</v>
      </c>
      <c r="I385" s="276"/>
      <c r="J385" s="276"/>
      <c r="K385" s="276"/>
      <c r="L385" s="276"/>
      <c r="M385" s="251"/>
    </row>
    <row r="386" spans="3:20" ht="12" thickBot="1">
      <c r="C386" s="161"/>
      <c r="D386" s="162"/>
      <c r="E386" s="163"/>
      <c r="F386" s="162"/>
      <c r="G386" s="161"/>
      <c r="H386" s="277">
        <f>S393</f>
        <v>0</v>
      </c>
      <c r="I386" s="278"/>
      <c r="J386" s="279"/>
      <c r="K386" s="280">
        <f>T393</f>
        <v>0</v>
      </c>
      <c r="L386" s="281"/>
      <c r="M386" s="282"/>
    </row>
    <row r="387" spans="3:20" ht="12" thickBot="1">
      <c r="C387" s="166" t="s">
        <v>226</v>
      </c>
      <c r="D387" s="167" t="s">
        <v>284</v>
      </c>
      <c r="E387" s="166" t="s">
        <v>285</v>
      </c>
      <c r="F387" s="167"/>
      <c r="G387" s="166" t="s">
        <v>285</v>
      </c>
      <c r="H387" s="262" t="s">
        <v>286</v>
      </c>
      <c r="I387" s="263"/>
      <c r="J387" s="262" t="s">
        <v>287</v>
      </c>
      <c r="K387" s="263"/>
      <c r="L387" s="283" t="s">
        <v>288</v>
      </c>
      <c r="M387" s="284"/>
      <c r="O387" s="264" t="s">
        <v>289</v>
      </c>
      <c r="P387" s="265"/>
      <c r="Q387" s="264" t="s">
        <v>290</v>
      </c>
      <c r="R387" s="265"/>
      <c r="S387" s="264" t="s">
        <v>284</v>
      </c>
      <c r="T387" s="265"/>
    </row>
    <row r="388" spans="3:20" ht="12" thickBot="1">
      <c r="C388" s="169" t="s">
        <v>291</v>
      </c>
      <c r="D388" s="170" t="s">
        <v>292</v>
      </c>
      <c r="E388" s="158"/>
      <c r="F388" s="170"/>
      <c r="G388" s="158"/>
      <c r="H388" s="171"/>
      <c r="I388" s="170"/>
      <c r="J388" s="171"/>
      <c r="K388" s="170"/>
      <c r="L388" s="171"/>
      <c r="M388" s="170"/>
      <c r="O388" s="172">
        <f t="shared" ref="O388:P390" si="54">H388+J388+L388</f>
        <v>0</v>
      </c>
      <c r="P388" s="172">
        <f t="shared" si="54"/>
        <v>0</v>
      </c>
      <c r="Q388" s="172">
        <f>IF(H388&gt;I388,1,0)+IF(J388&gt;K388,1,0)+IF(L388&gt;M388,1,0)</f>
        <v>0</v>
      </c>
      <c r="R388" s="173">
        <f>IF(H388&lt;I388,1,0)+IF(J388&lt;K388,1,0)+IF(L388&lt;M388,1,0)</f>
        <v>0</v>
      </c>
      <c r="S388" s="173">
        <f>IF(Q388&gt;R388,1,0)</f>
        <v>0</v>
      </c>
      <c r="T388" s="173">
        <f>IF(Q388&lt;R388,1,0)</f>
        <v>0</v>
      </c>
    </row>
    <row r="389" spans="3:20" ht="12" thickBot="1">
      <c r="C389" s="158"/>
      <c r="D389" s="170" t="s">
        <v>293</v>
      </c>
      <c r="E389" s="158"/>
      <c r="F389" s="170"/>
      <c r="G389" s="158"/>
      <c r="H389" s="171"/>
      <c r="I389" s="170"/>
      <c r="J389" s="171"/>
      <c r="K389" s="170"/>
      <c r="L389" s="171"/>
      <c r="M389" s="170"/>
      <c r="O389" s="174">
        <f t="shared" si="54"/>
        <v>0</v>
      </c>
      <c r="P389" s="174">
        <f t="shared" si="54"/>
        <v>0</v>
      </c>
      <c r="Q389" s="174">
        <f>IF(H389&gt;I389,1,0)+IF(J389&gt;K389,1,0)+IF(L389&gt;M389,1,0)</f>
        <v>0</v>
      </c>
      <c r="R389" s="175">
        <f>IF(H389&lt;I389,1,0)+IF(J389&lt;K389,1,0)+IF(L389&lt;M389,1,0)</f>
        <v>0</v>
      </c>
      <c r="S389" s="175">
        <f>IF(Q389&gt;R389,1,0)</f>
        <v>0</v>
      </c>
      <c r="T389" s="175">
        <f>IF(Q389&lt;R389,1,0)</f>
        <v>0</v>
      </c>
    </row>
    <row r="390" spans="3:20" ht="12" customHeight="1" thickBot="1">
      <c r="C390" s="266"/>
      <c r="D390" s="268" t="s">
        <v>294</v>
      </c>
      <c r="E390" s="158"/>
      <c r="F390" s="176"/>
      <c r="G390" s="158"/>
      <c r="H390" s="270"/>
      <c r="I390" s="273"/>
      <c r="J390" s="270"/>
      <c r="K390" s="273"/>
      <c r="L390" s="270"/>
      <c r="M390" s="273"/>
      <c r="O390" s="285">
        <f t="shared" si="54"/>
        <v>0</v>
      </c>
      <c r="P390" s="285">
        <f t="shared" si="54"/>
        <v>0</v>
      </c>
      <c r="Q390" s="285">
        <f>IF(H390&gt;I390,1,0)+IF(J390&gt;K390,1,0)+IF(L390&gt;M390,1,0)</f>
        <v>0</v>
      </c>
      <c r="R390" s="285">
        <f>IF(H390&lt;I390,1,0)+IF(J390&lt;K390,1,0)+IF(L390&lt;M390,1,0)</f>
        <v>0</v>
      </c>
      <c r="S390" s="285">
        <f>IF(Q390&gt;R390,1,0)</f>
        <v>0</v>
      </c>
      <c r="T390" s="285">
        <f>IF(Q390&lt;R390,1,0)</f>
        <v>0</v>
      </c>
    </row>
    <row r="391" spans="3:20" ht="12" thickBot="1">
      <c r="C391" s="266"/>
      <c r="D391" s="268"/>
      <c r="E391" s="177" t="s">
        <v>283</v>
      </c>
      <c r="F391" s="178"/>
      <c r="G391" s="177" t="s">
        <v>283</v>
      </c>
      <c r="H391" s="271"/>
      <c r="I391" s="274"/>
      <c r="J391" s="271"/>
      <c r="K391" s="274"/>
      <c r="L391" s="271"/>
      <c r="M391" s="274"/>
      <c r="O391" s="286"/>
      <c r="P391" s="286"/>
      <c r="Q391" s="286"/>
      <c r="R391" s="286"/>
      <c r="S391" s="286"/>
      <c r="T391" s="286"/>
    </row>
    <row r="392" spans="3:20" ht="12" thickBot="1">
      <c r="C392" s="267"/>
      <c r="D392" s="269"/>
      <c r="E392" s="158"/>
      <c r="F392" s="179"/>
      <c r="G392" s="158"/>
      <c r="H392" s="272"/>
      <c r="I392" s="275"/>
      <c r="J392" s="272"/>
      <c r="K392" s="275"/>
      <c r="L392" s="272"/>
      <c r="M392" s="275"/>
      <c r="O392" s="287"/>
      <c r="P392" s="287"/>
      <c r="Q392" s="287"/>
      <c r="R392" s="287"/>
      <c r="S392" s="287"/>
      <c r="T392" s="287"/>
    </row>
    <row r="393" spans="3:20" ht="12" thickBot="1">
      <c r="G393" s="180"/>
      <c r="H393" s="180"/>
      <c r="O393" s="175">
        <f t="shared" ref="O393:T393" si="55">O388+O389+O390</f>
        <v>0</v>
      </c>
      <c r="P393" s="175">
        <f t="shared" si="55"/>
        <v>0</v>
      </c>
      <c r="Q393" s="174">
        <f t="shared" si="55"/>
        <v>0</v>
      </c>
      <c r="R393" s="175">
        <f t="shared" si="55"/>
        <v>0</v>
      </c>
      <c r="S393" s="175">
        <f t="shared" si="55"/>
        <v>0</v>
      </c>
      <c r="T393" s="175">
        <f t="shared" si="55"/>
        <v>0</v>
      </c>
    </row>
    <row r="394" spans="3:20">
      <c r="C394" s="244" t="s">
        <v>278</v>
      </c>
      <c r="D394" s="245"/>
      <c r="E394" s="245"/>
      <c r="F394" s="245"/>
      <c r="G394" s="245"/>
      <c r="H394" s="245"/>
      <c r="I394" s="245"/>
      <c r="J394" s="245"/>
      <c r="K394" s="245"/>
      <c r="L394" s="245"/>
      <c r="M394" s="246"/>
    </row>
    <row r="395" spans="3:20" ht="12" thickBot="1">
      <c r="C395" s="247"/>
      <c r="D395" s="248"/>
      <c r="E395" s="248"/>
      <c r="F395" s="248"/>
      <c r="G395" s="248"/>
      <c r="H395" s="248"/>
      <c r="I395" s="248"/>
      <c r="J395" s="248"/>
      <c r="K395" s="248"/>
      <c r="L395" s="248"/>
      <c r="M395" s="249"/>
    </row>
    <row r="396" spans="3:20" ht="12" thickBot="1">
      <c r="C396" s="250" t="s">
        <v>225</v>
      </c>
      <c r="D396" s="251"/>
      <c r="E396" s="252" t="s">
        <v>279</v>
      </c>
      <c r="F396" s="253"/>
      <c r="G396" s="154" t="s">
        <v>280</v>
      </c>
      <c r="H396" s="254" t="s">
        <v>281</v>
      </c>
      <c r="I396" s="255"/>
      <c r="J396" s="255"/>
      <c r="K396" s="255"/>
      <c r="L396" s="255"/>
      <c r="M396" s="256"/>
      <c r="R396" s="155"/>
      <c r="S396" s="156"/>
      <c r="T396" s="157"/>
    </row>
    <row r="397" spans="3:20" ht="12" thickBot="1">
      <c r="C397" s="257"/>
      <c r="D397" s="258"/>
      <c r="E397" s="261"/>
      <c r="F397" s="263"/>
      <c r="G397" s="158"/>
      <c r="H397" s="261"/>
      <c r="I397" s="262"/>
      <c r="J397" s="262"/>
      <c r="K397" s="262"/>
      <c r="L397" s="262"/>
      <c r="M397" s="263"/>
    </row>
    <row r="398" spans="3:20" ht="12" thickBot="1">
      <c r="C398" s="261"/>
      <c r="D398" s="262"/>
      <c r="E398" s="262"/>
      <c r="F398" s="262"/>
      <c r="G398" s="262"/>
      <c r="H398" s="262"/>
      <c r="I398" s="262"/>
      <c r="J398" s="262"/>
      <c r="K398" s="262"/>
      <c r="L398" s="262"/>
      <c r="M398" s="263"/>
    </row>
    <row r="399" spans="3:20" ht="12" thickBot="1">
      <c r="C399" s="159" t="s">
        <v>227</v>
      </c>
      <c r="D399" s="160"/>
      <c r="E399" s="159" t="s">
        <v>282</v>
      </c>
      <c r="F399" s="160" t="s">
        <v>283</v>
      </c>
      <c r="G399" s="159" t="s">
        <v>282</v>
      </c>
      <c r="H399" s="276" t="s">
        <v>228</v>
      </c>
      <c r="I399" s="276"/>
      <c r="J399" s="276"/>
      <c r="K399" s="276"/>
      <c r="L399" s="276"/>
      <c r="M399" s="251"/>
    </row>
    <row r="400" spans="3:20" ht="12" thickBot="1">
      <c r="C400" s="161"/>
      <c r="D400" s="162"/>
      <c r="E400" s="163"/>
      <c r="F400" s="162"/>
      <c r="G400" s="161"/>
      <c r="H400" s="277">
        <f>S407</f>
        <v>0</v>
      </c>
      <c r="I400" s="278"/>
      <c r="J400" s="279"/>
      <c r="K400" s="280">
        <f>T407</f>
        <v>0</v>
      </c>
      <c r="L400" s="281"/>
      <c r="M400" s="282"/>
    </row>
    <row r="401" spans="3:20" ht="12" thickBot="1">
      <c r="C401" s="166" t="s">
        <v>226</v>
      </c>
      <c r="D401" s="167" t="s">
        <v>284</v>
      </c>
      <c r="E401" s="166" t="s">
        <v>285</v>
      </c>
      <c r="F401" s="167"/>
      <c r="G401" s="166" t="s">
        <v>285</v>
      </c>
      <c r="H401" s="262" t="s">
        <v>286</v>
      </c>
      <c r="I401" s="263"/>
      <c r="J401" s="262" t="s">
        <v>287</v>
      </c>
      <c r="K401" s="263"/>
      <c r="L401" s="283" t="s">
        <v>288</v>
      </c>
      <c r="M401" s="284"/>
      <c r="O401" s="264" t="s">
        <v>289</v>
      </c>
      <c r="P401" s="265"/>
      <c r="Q401" s="264" t="s">
        <v>290</v>
      </c>
      <c r="R401" s="265"/>
      <c r="S401" s="264" t="s">
        <v>284</v>
      </c>
      <c r="T401" s="265"/>
    </row>
    <row r="402" spans="3:20" ht="12" thickBot="1">
      <c r="C402" s="169" t="s">
        <v>291</v>
      </c>
      <c r="D402" s="170" t="s">
        <v>292</v>
      </c>
      <c r="E402" s="158"/>
      <c r="F402" s="170"/>
      <c r="G402" s="158"/>
      <c r="H402" s="171"/>
      <c r="I402" s="170"/>
      <c r="J402" s="171"/>
      <c r="K402" s="170"/>
      <c r="L402" s="171"/>
      <c r="M402" s="170"/>
      <c r="O402" s="172">
        <f t="shared" ref="O402:P404" si="56">H402+J402+L402</f>
        <v>0</v>
      </c>
      <c r="P402" s="172">
        <f t="shared" si="56"/>
        <v>0</v>
      </c>
      <c r="Q402" s="172">
        <f>IF(H402&gt;I402,1,0)+IF(J402&gt;K402,1,0)+IF(L402&gt;M402,1,0)</f>
        <v>0</v>
      </c>
      <c r="R402" s="173">
        <f>IF(H402&lt;I402,1,0)+IF(J402&lt;K402,1,0)+IF(L402&lt;M402,1,0)</f>
        <v>0</v>
      </c>
      <c r="S402" s="173">
        <f>IF(Q402&gt;R402,1,0)</f>
        <v>0</v>
      </c>
      <c r="T402" s="173">
        <f>IF(Q402&lt;R402,1,0)</f>
        <v>0</v>
      </c>
    </row>
    <row r="403" spans="3:20" ht="12" thickBot="1">
      <c r="C403" s="158"/>
      <c r="D403" s="170" t="s">
        <v>293</v>
      </c>
      <c r="E403" s="158"/>
      <c r="F403" s="170"/>
      <c r="G403" s="158"/>
      <c r="H403" s="171"/>
      <c r="I403" s="170"/>
      <c r="J403" s="171"/>
      <c r="K403" s="170"/>
      <c r="L403" s="171"/>
      <c r="M403" s="170"/>
      <c r="O403" s="174">
        <f t="shared" si="56"/>
        <v>0</v>
      </c>
      <c r="P403" s="174">
        <f t="shared" si="56"/>
        <v>0</v>
      </c>
      <c r="Q403" s="174">
        <f>IF(H403&gt;I403,1,0)+IF(J403&gt;K403,1,0)+IF(L403&gt;M403,1,0)</f>
        <v>0</v>
      </c>
      <c r="R403" s="175">
        <f>IF(H403&lt;I403,1,0)+IF(J403&lt;K403,1,0)+IF(L403&lt;M403,1,0)</f>
        <v>0</v>
      </c>
      <c r="S403" s="175">
        <f>IF(Q403&gt;R403,1,0)</f>
        <v>0</v>
      </c>
      <c r="T403" s="175">
        <f>IF(Q403&lt;R403,1,0)</f>
        <v>0</v>
      </c>
    </row>
    <row r="404" spans="3:20" ht="12" customHeight="1" thickBot="1">
      <c r="C404" s="266"/>
      <c r="D404" s="268" t="s">
        <v>294</v>
      </c>
      <c r="E404" s="158"/>
      <c r="F404" s="176"/>
      <c r="G404" s="158"/>
      <c r="H404" s="270"/>
      <c r="I404" s="273"/>
      <c r="J404" s="270"/>
      <c r="K404" s="273"/>
      <c r="L404" s="270"/>
      <c r="M404" s="273"/>
      <c r="O404" s="285">
        <f t="shared" si="56"/>
        <v>0</v>
      </c>
      <c r="P404" s="285">
        <f t="shared" si="56"/>
        <v>0</v>
      </c>
      <c r="Q404" s="285">
        <f>IF(H404&gt;I404,1,0)+IF(J404&gt;K404,1,0)+IF(L404&gt;M404,1,0)</f>
        <v>0</v>
      </c>
      <c r="R404" s="285">
        <f>IF(H404&lt;I404,1,0)+IF(J404&lt;K404,1,0)+IF(L404&lt;M404,1,0)</f>
        <v>0</v>
      </c>
      <c r="S404" s="285">
        <f>IF(Q404&gt;R404,1,0)</f>
        <v>0</v>
      </c>
      <c r="T404" s="285">
        <f>IF(Q404&lt;R404,1,0)</f>
        <v>0</v>
      </c>
    </row>
    <row r="405" spans="3:20" ht="12" thickBot="1">
      <c r="C405" s="266"/>
      <c r="D405" s="268"/>
      <c r="E405" s="177" t="s">
        <v>283</v>
      </c>
      <c r="F405" s="178"/>
      <c r="G405" s="177" t="s">
        <v>283</v>
      </c>
      <c r="H405" s="271"/>
      <c r="I405" s="274"/>
      <c r="J405" s="271"/>
      <c r="K405" s="274"/>
      <c r="L405" s="271"/>
      <c r="M405" s="274"/>
      <c r="O405" s="286"/>
      <c r="P405" s="286"/>
      <c r="Q405" s="286"/>
      <c r="R405" s="286"/>
      <c r="S405" s="286"/>
      <c r="T405" s="286"/>
    </row>
    <row r="406" spans="3:20" ht="12" thickBot="1">
      <c r="C406" s="267"/>
      <c r="D406" s="269"/>
      <c r="E406" s="158"/>
      <c r="F406" s="179"/>
      <c r="G406" s="158"/>
      <c r="H406" s="272"/>
      <c r="I406" s="275"/>
      <c r="J406" s="272"/>
      <c r="K406" s="275"/>
      <c r="L406" s="272"/>
      <c r="M406" s="275"/>
      <c r="O406" s="287"/>
      <c r="P406" s="287"/>
      <c r="Q406" s="287"/>
      <c r="R406" s="287"/>
      <c r="S406" s="287"/>
      <c r="T406" s="287"/>
    </row>
    <row r="407" spans="3:20" ht="12" thickBot="1">
      <c r="G407" s="180"/>
      <c r="H407" s="180"/>
      <c r="O407" s="175">
        <f t="shared" ref="O407:T407" si="57">O402+O403+O404</f>
        <v>0</v>
      </c>
      <c r="P407" s="175">
        <f t="shared" si="57"/>
        <v>0</v>
      </c>
      <c r="Q407" s="174">
        <f t="shared" si="57"/>
        <v>0</v>
      </c>
      <c r="R407" s="175">
        <f t="shared" si="57"/>
        <v>0</v>
      </c>
      <c r="S407" s="175">
        <f t="shared" si="57"/>
        <v>0</v>
      </c>
      <c r="T407" s="175">
        <f t="shared" si="57"/>
        <v>0</v>
      </c>
    </row>
    <row r="408" spans="3:20">
      <c r="C408" s="244" t="s">
        <v>278</v>
      </c>
      <c r="D408" s="245"/>
      <c r="E408" s="245"/>
      <c r="F408" s="245"/>
      <c r="G408" s="245"/>
      <c r="H408" s="245"/>
      <c r="I408" s="245"/>
      <c r="J408" s="245"/>
      <c r="K408" s="245"/>
      <c r="L408" s="245"/>
      <c r="M408" s="246"/>
    </row>
    <row r="409" spans="3:20" ht="12" thickBot="1">
      <c r="C409" s="247"/>
      <c r="D409" s="248"/>
      <c r="E409" s="248"/>
      <c r="F409" s="248"/>
      <c r="G409" s="248"/>
      <c r="H409" s="248"/>
      <c r="I409" s="248"/>
      <c r="J409" s="248"/>
      <c r="K409" s="248"/>
      <c r="L409" s="248"/>
      <c r="M409" s="249"/>
    </row>
    <row r="410" spans="3:20" ht="12" thickBot="1">
      <c r="C410" s="250" t="s">
        <v>225</v>
      </c>
      <c r="D410" s="251"/>
      <c r="E410" s="252" t="s">
        <v>279</v>
      </c>
      <c r="F410" s="253"/>
      <c r="G410" s="154" t="s">
        <v>280</v>
      </c>
      <c r="H410" s="254" t="s">
        <v>281</v>
      </c>
      <c r="I410" s="255"/>
      <c r="J410" s="255"/>
      <c r="K410" s="255"/>
      <c r="L410" s="255"/>
      <c r="M410" s="256"/>
      <c r="R410" s="155"/>
      <c r="S410" s="156"/>
      <c r="T410" s="157"/>
    </row>
    <row r="411" spans="3:20" ht="12" thickBot="1">
      <c r="C411" s="257"/>
      <c r="D411" s="258"/>
      <c r="E411" s="261"/>
      <c r="F411" s="263"/>
      <c r="G411" s="158"/>
      <c r="H411" s="261"/>
      <c r="I411" s="262"/>
      <c r="J411" s="262"/>
      <c r="K411" s="262"/>
      <c r="L411" s="262"/>
      <c r="M411" s="263"/>
    </row>
    <row r="412" spans="3:20" ht="12" thickBot="1">
      <c r="C412" s="261"/>
      <c r="D412" s="262"/>
      <c r="E412" s="262"/>
      <c r="F412" s="262"/>
      <c r="G412" s="262"/>
      <c r="H412" s="262"/>
      <c r="I412" s="262"/>
      <c r="J412" s="262"/>
      <c r="K412" s="262"/>
      <c r="L412" s="262"/>
      <c r="M412" s="263"/>
    </row>
    <row r="413" spans="3:20" ht="12" thickBot="1">
      <c r="C413" s="159" t="s">
        <v>227</v>
      </c>
      <c r="D413" s="160"/>
      <c r="E413" s="159" t="s">
        <v>282</v>
      </c>
      <c r="F413" s="160" t="s">
        <v>283</v>
      </c>
      <c r="G413" s="159" t="s">
        <v>282</v>
      </c>
      <c r="H413" s="276" t="s">
        <v>228</v>
      </c>
      <c r="I413" s="276"/>
      <c r="J413" s="276"/>
      <c r="K413" s="276"/>
      <c r="L413" s="276"/>
      <c r="M413" s="251"/>
    </row>
    <row r="414" spans="3:20" ht="12" thickBot="1">
      <c r="C414" s="161"/>
      <c r="D414" s="162"/>
      <c r="E414" s="163"/>
      <c r="F414" s="162"/>
      <c r="G414" s="161"/>
      <c r="H414" s="277">
        <f>S421</f>
        <v>0</v>
      </c>
      <c r="I414" s="278"/>
      <c r="J414" s="279"/>
      <c r="K414" s="280">
        <f>T421</f>
        <v>0</v>
      </c>
      <c r="L414" s="281"/>
      <c r="M414" s="282"/>
    </row>
    <row r="415" spans="3:20" ht="12" thickBot="1">
      <c r="C415" s="166" t="s">
        <v>226</v>
      </c>
      <c r="D415" s="167" t="s">
        <v>284</v>
      </c>
      <c r="E415" s="166" t="s">
        <v>285</v>
      </c>
      <c r="F415" s="167"/>
      <c r="G415" s="166" t="s">
        <v>285</v>
      </c>
      <c r="H415" s="262" t="s">
        <v>286</v>
      </c>
      <c r="I415" s="263"/>
      <c r="J415" s="262" t="s">
        <v>287</v>
      </c>
      <c r="K415" s="263"/>
      <c r="L415" s="283" t="s">
        <v>288</v>
      </c>
      <c r="M415" s="284"/>
      <c r="O415" s="264" t="s">
        <v>289</v>
      </c>
      <c r="P415" s="265"/>
      <c r="Q415" s="264" t="s">
        <v>290</v>
      </c>
      <c r="R415" s="265"/>
      <c r="S415" s="264" t="s">
        <v>284</v>
      </c>
      <c r="T415" s="265"/>
    </row>
    <row r="416" spans="3:20" ht="12" thickBot="1">
      <c r="C416" s="169" t="s">
        <v>291</v>
      </c>
      <c r="D416" s="170" t="s">
        <v>292</v>
      </c>
      <c r="E416" s="158"/>
      <c r="F416" s="170"/>
      <c r="G416" s="158"/>
      <c r="H416" s="171"/>
      <c r="I416" s="170"/>
      <c r="J416" s="171"/>
      <c r="K416" s="170"/>
      <c r="L416" s="171"/>
      <c r="M416" s="170"/>
      <c r="O416" s="172">
        <f t="shared" ref="O416:P418" si="58">H416+J416+L416</f>
        <v>0</v>
      </c>
      <c r="P416" s="172">
        <f t="shared" si="58"/>
        <v>0</v>
      </c>
      <c r="Q416" s="172">
        <f>IF(H416&gt;I416,1,0)+IF(J416&gt;K416,1,0)+IF(L416&gt;M416,1,0)</f>
        <v>0</v>
      </c>
      <c r="R416" s="173">
        <f>IF(H416&lt;I416,1,0)+IF(J416&lt;K416,1,0)+IF(L416&lt;M416,1,0)</f>
        <v>0</v>
      </c>
      <c r="S416" s="173">
        <f>IF(Q416&gt;R416,1,0)</f>
        <v>0</v>
      </c>
      <c r="T416" s="173">
        <f>IF(Q416&lt;R416,1,0)</f>
        <v>0</v>
      </c>
    </row>
    <row r="417" spans="3:20" ht="12" thickBot="1">
      <c r="C417" s="158"/>
      <c r="D417" s="170" t="s">
        <v>293</v>
      </c>
      <c r="E417" s="158"/>
      <c r="F417" s="170"/>
      <c r="G417" s="158"/>
      <c r="H417" s="171"/>
      <c r="I417" s="170"/>
      <c r="J417" s="171"/>
      <c r="K417" s="170"/>
      <c r="L417" s="171"/>
      <c r="M417" s="170"/>
      <c r="O417" s="174">
        <f t="shared" si="58"/>
        <v>0</v>
      </c>
      <c r="P417" s="174">
        <f t="shared" si="58"/>
        <v>0</v>
      </c>
      <c r="Q417" s="174">
        <f>IF(H417&gt;I417,1,0)+IF(J417&gt;K417,1,0)+IF(L417&gt;M417,1,0)</f>
        <v>0</v>
      </c>
      <c r="R417" s="175">
        <f>IF(H417&lt;I417,1,0)+IF(J417&lt;K417,1,0)+IF(L417&lt;M417,1,0)</f>
        <v>0</v>
      </c>
      <c r="S417" s="175">
        <f>IF(Q417&gt;R417,1,0)</f>
        <v>0</v>
      </c>
      <c r="T417" s="175">
        <f>IF(Q417&lt;R417,1,0)</f>
        <v>0</v>
      </c>
    </row>
    <row r="418" spans="3:20" ht="12" customHeight="1" thickBot="1">
      <c r="C418" s="266"/>
      <c r="D418" s="268" t="s">
        <v>294</v>
      </c>
      <c r="E418" s="158"/>
      <c r="F418" s="176"/>
      <c r="G418" s="158"/>
      <c r="H418" s="270"/>
      <c r="I418" s="273"/>
      <c r="J418" s="270"/>
      <c r="K418" s="273"/>
      <c r="L418" s="270"/>
      <c r="M418" s="273"/>
      <c r="O418" s="285">
        <f t="shared" si="58"/>
        <v>0</v>
      </c>
      <c r="P418" s="285">
        <f t="shared" si="58"/>
        <v>0</v>
      </c>
      <c r="Q418" s="285">
        <f>IF(H418&gt;I418,1,0)+IF(J418&gt;K418,1,0)+IF(L418&gt;M418,1,0)</f>
        <v>0</v>
      </c>
      <c r="R418" s="285">
        <f>IF(H418&lt;I418,1,0)+IF(J418&lt;K418,1,0)+IF(L418&lt;M418,1,0)</f>
        <v>0</v>
      </c>
      <c r="S418" s="285">
        <f>IF(Q418&gt;R418,1,0)</f>
        <v>0</v>
      </c>
      <c r="T418" s="285">
        <f>IF(Q418&lt;R418,1,0)</f>
        <v>0</v>
      </c>
    </row>
    <row r="419" spans="3:20" ht="12" thickBot="1">
      <c r="C419" s="266"/>
      <c r="D419" s="268"/>
      <c r="E419" s="177" t="s">
        <v>283</v>
      </c>
      <c r="F419" s="178"/>
      <c r="G419" s="177" t="s">
        <v>283</v>
      </c>
      <c r="H419" s="271"/>
      <c r="I419" s="274"/>
      <c r="J419" s="271"/>
      <c r="K419" s="274"/>
      <c r="L419" s="271"/>
      <c r="M419" s="274"/>
      <c r="O419" s="286"/>
      <c r="P419" s="286"/>
      <c r="Q419" s="286"/>
      <c r="R419" s="286"/>
      <c r="S419" s="286"/>
      <c r="T419" s="286"/>
    </row>
    <row r="420" spans="3:20" ht="12" thickBot="1">
      <c r="C420" s="267"/>
      <c r="D420" s="269"/>
      <c r="E420" s="158"/>
      <c r="F420" s="179"/>
      <c r="G420" s="158"/>
      <c r="H420" s="272"/>
      <c r="I420" s="275"/>
      <c r="J420" s="272"/>
      <c r="K420" s="275"/>
      <c r="L420" s="272"/>
      <c r="M420" s="275"/>
      <c r="O420" s="287"/>
      <c r="P420" s="287"/>
      <c r="Q420" s="287"/>
      <c r="R420" s="287"/>
      <c r="S420" s="287"/>
      <c r="T420" s="287"/>
    </row>
    <row r="421" spans="3:20" ht="12" thickBot="1">
      <c r="G421" s="180"/>
      <c r="H421" s="180"/>
      <c r="O421" s="175">
        <f t="shared" ref="O421:T421" si="59">O416+O417+O418</f>
        <v>0</v>
      </c>
      <c r="P421" s="175">
        <f t="shared" si="59"/>
        <v>0</v>
      </c>
      <c r="Q421" s="174">
        <f t="shared" si="59"/>
        <v>0</v>
      </c>
      <c r="R421" s="175">
        <f t="shared" si="59"/>
        <v>0</v>
      </c>
      <c r="S421" s="175">
        <f t="shared" si="59"/>
        <v>0</v>
      </c>
      <c r="T421" s="175">
        <f t="shared" si="59"/>
        <v>0</v>
      </c>
    </row>
    <row r="422" spans="3:20">
      <c r="C422" s="244" t="s">
        <v>278</v>
      </c>
      <c r="D422" s="245"/>
      <c r="E422" s="245"/>
      <c r="F422" s="245"/>
      <c r="G422" s="245"/>
      <c r="H422" s="245"/>
      <c r="I422" s="245"/>
      <c r="J422" s="245"/>
      <c r="K422" s="245"/>
      <c r="L422" s="245"/>
      <c r="M422" s="246"/>
    </row>
    <row r="423" spans="3:20" ht="12" thickBot="1">
      <c r="C423" s="247"/>
      <c r="D423" s="248"/>
      <c r="E423" s="248"/>
      <c r="F423" s="248"/>
      <c r="G423" s="248"/>
      <c r="H423" s="248"/>
      <c r="I423" s="248"/>
      <c r="J423" s="248"/>
      <c r="K423" s="248"/>
      <c r="L423" s="248"/>
      <c r="M423" s="249"/>
    </row>
    <row r="424" spans="3:20" ht="12" thickBot="1">
      <c r="C424" s="250" t="s">
        <v>225</v>
      </c>
      <c r="D424" s="251"/>
      <c r="E424" s="252" t="s">
        <v>279</v>
      </c>
      <c r="F424" s="253"/>
      <c r="G424" s="154" t="s">
        <v>280</v>
      </c>
      <c r="H424" s="254" t="s">
        <v>281</v>
      </c>
      <c r="I424" s="255"/>
      <c r="J424" s="255"/>
      <c r="K424" s="255"/>
      <c r="L424" s="255"/>
      <c r="M424" s="256"/>
      <c r="R424" s="155"/>
      <c r="S424" s="156"/>
      <c r="T424" s="157"/>
    </row>
    <row r="425" spans="3:20" ht="12" thickBot="1">
      <c r="C425" s="257"/>
      <c r="D425" s="258"/>
      <c r="E425" s="261"/>
      <c r="F425" s="263"/>
      <c r="G425" s="158"/>
      <c r="H425" s="261"/>
      <c r="I425" s="262"/>
      <c r="J425" s="262"/>
      <c r="K425" s="262"/>
      <c r="L425" s="262"/>
      <c r="M425" s="263"/>
    </row>
    <row r="426" spans="3:20" ht="12" thickBot="1">
      <c r="C426" s="261"/>
      <c r="D426" s="262"/>
      <c r="E426" s="262"/>
      <c r="F426" s="262"/>
      <c r="G426" s="262"/>
      <c r="H426" s="262"/>
      <c r="I426" s="262"/>
      <c r="J426" s="262"/>
      <c r="K426" s="262"/>
      <c r="L426" s="262"/>
      <c r="M426" s="263"/>
    </row>
    <row r="427" spans="3:20" ht="12" thickBot="1">
      <c r="C427" s="159" t="s">
        <v>227</v>
      </c>
      <c r="D427" s="160"/>
      <c r="E427" s="159" t="s">
        <v>282</v>
      </c>
      <c r="F427" s="160" t="s">
        <v>283</v>
      </c>
      <c r="G427" s="159" t="s">
        <v>282</v>
      </c>
      <c r="H427" s="276" t="s">
        <v>228</v>
      </c>
      <c r="I427" s="276"/>
      <c r="J427" s="276"/>
      <c r="K427" s="276"/>
      <c r="L427" s="276"/>
      <c r="M427" s="251"/>
    </row>
    <row r="428" spans="3:20" ht="12" thickBot="1">
      <c r="C428" s="161"/>
      <c r="D428" s="162"/>
      <c r="E428" s="163"/>
      <c r="F428" s="162"/>
      <c r="G428" s="161"/>
      <c r="H428" s="277">
        <f>S435</f>
        <v>0</v>
      </c>
      <c r="I428" s="278"/>
      <c r="J428" s="279"/>
      <c r="K428" s="280">
        <f>T435</f>
        <v>0</v>
      </c>
      <c r="L428" s="281"/>
      <c r="M428" s="282"/>
    </row>
    <row r="429" spans="3:20" ht="12" thickBot="1">
      <c r="C429" s="166" t="s">
        <v>226</v>
      </c>
      <c r="D429" s="167" t="s">
        <v>284</v>
      </c>
      <c r="E429" s="166" t="s">
        <v>285</v>
      </c>
      <c r="F429" s="167"/>
      <c r="G429" s="166" t="s">
        <v>285</v>
      </c>
      <c r="H429" s="262" t="s">
        <v>286</v>
      </c>
      <c r="I429" s="263"/>
      <c r="J429" s="262" t="s">
        <v>287</v>
      </c>
      <c r="K429" s="263"/>
      <c r="L429" s="283" t="s">
        <v>288</v>
      </c>
      <c r="M429" s="284"/>
      <c r="O429" s="264" t="s">
        <v>289</v>
      </c>
      <c r="P429" s="265"/>
      <c r="Q429" s="264" t="s">
        <v>290</v>
      </c>
      <c r="R429" s="265"/>
      <c r="S429" s="264" t="s">
        <v>284</v>
      </c>
      <c r="T429" s="265"/>
    </row>
    <row r="430" spans="3:20" ht="12" thickBot="1">
      <c r="C430" s="169" t="s">
        <v>291</v>
      </c>
      <c r="D430" s="170" t="s">
        <v>292</v>
      </c>
      <c r="E430" s="158"/>
      <c r="F430" s="170"/>
      <c r="G430" s="158"/>
      <c r="H430" s="171"/>
      <c r="I430" s="170"/>
      <c r="J430" s="171"/>
      <c r="K430" s="170"/>
      <c r="L430" s="171"/>
      <c r="M430" s="170"/>
      <c r="O430" s="172">
        <f t="shared" ref="O430:P432" si="60">H430+J430+L430</f>
        <v>0</v>
      </c>
      <c r="P430" s="172">
        <f t="shared" si="60"/>
        <v>0</v>
      </c>
      <c r="Q430" s="172">
        <f>IF(H430&gt;I430,1,0)+IF(J430&gt;K430,1,0)+IF(L430&gt;M430,1,0)</f>
        <v>0</v>
      </c>
      <c r="R430" s="173">
        <f>IF(H430&lt;I430,1,0)+IF(J430&lt;K430,1,0)+IF(L430&lt;M430,1,0)</f>
        <v>0</v>
      </c>
      <c r="S430" s="173">
        <f>IF(Q430&gt;R430,1,0)</f>
        <v>0</v>
      </c>
      <c r="T430" s="173">
        <f>IF(Q430&lt;R430,1,0)</f>
        <v>0</v>
      </c>
    </row>
    <row r="431" spans="3:20" ht="12" thickBot="1">
      <c r="C431" s="158"/>
      <c r="D431" s="170" t="s">
        <v>293</v>
      </c>
      <c r="E431" s="158"/>
      <c r="F431" s="170"/>
      <c r="G431" s="158"/>
      <c r="H431" s="171"/>
      <c r="I431" s="170"/>
      <c r="J431" s="171"/>
      <c r="K431" s="170"/>
      <c r="L431" s="171"/>
      <c r="M431" s="170"/>
      <c r="O431" s="174">
        <f t="shared" si="60"/>
        <v>0</v>
      </c>
      <c r="P431" s="174">
        <f t="shared" si="60"/>
        <v>0</v>
      </c>
      <c r="Q431" s="174">
        <f>IF(H431&gt;I431,1,0)+IF(J431&gt;K431,1,0)+IF(L431&gt;M431,1,0)</f>
        <v>0</v>
      </c>
      <c r="R431" s="175">
        <f>IF(H431&lt;I431,1,0)+IF(J431&lt;K431,1,0)+IF(L431&lt;M431,1,0)</f>
        <v>0</v>
      </c>
      <c r="S431" s="175">
        <f>IF(Q431&gt;R431,1,0)</f>
        <v>0</v>
      </c>
      <c r="T431" s="175">
        <f>IF(Q431&lt;R431,1,0)</f>
        <v>0</v>
      </c>
    </row>
    <row r="432" spans="3:20" ht="12" customHeight="1" thickBot="1">
      <c r="C432" s="266"/>
      <c r="D432" s="268" t="s">
        <v>294</v>
      </c>
      <c r="E432" s="158"/>
      <c r="F432" s="176"/>
      <c r="G432" s="158"/>
      <c r="H432" s="270"/>
      <c r="I432" s="273"/>
      <c r="J432" s="270"/>
      <c r="K432" s="273"/>
      <c r="L432" s="270"/>
      <c r="M432" s="273"/>
      <c r="O432" s="285">
        <f t="shared" si="60"/>
        <v>0</v>
      </c>
      <c r="P432" s="285">
        <f t="shared" si="60"/>
        <v>0</v>
      </c>
      <c r="Q432" s="285">
        <f>IF(H432&gt;I432,1,0)+IF(J432&gt;K432,1,0)+IF(L432&gt;M432,1,0)</f>
        <v>0</v>
      </c>
      <c r="R432" s="285">
        <f>IF(H432&lt;I432,1,0)+IF(J432&lt;K432,1,0)+IF(L432&lt;M432,1,0)</f>
        <v>0</v>
      </c>
      <c r="S432" s="285">
        <f>IF(Q432&gt;R432,1,0)</f>
        <v>0</v>
      </c>
      <c r="T432" s="285">
        <f>IF(Q432&lt;R432,1,0)</f>
        <v>0</v>
      </c>
    </row>
    <row r="433" spans="3:20" ht="12" thickBot="1">
      <c r="C433" s="266"/>
      <c r="D433" s="268"/>
      <c r="E433" s="177" t="s">
        <v>283</v>
      </c>
      <c r="F433" s="178"/>
      <c r="G433" s="177" t="s">
        <v>283</v>
      </c>
      <c r="H433" s="271"/>
      <c r="I433" s="274"/>
      <c r="J433" s="271"/>
      <c r="K433" s="274"/>
      <c r="L433" s="271"/>
      <c r="M433" s="274"/>
      <c r="O433" s="286"/>
      <c r="P433" s="286"/>
      <c r="Q433" s="286"/>
      <c r="R433" s="286"/>
      <c r="S433" s="286"/>
      <c r="T433" s="286"/>
    </row>
    <row r="434" spans="3:20" ht="12" thickBot="1">
      <c r="C434" s="267"/>
      <c r="D434" s="269"/>
      <c r="E434" s="158"/>
      <c r="F434" s="179"/>
      <c r="G434" s="158"/>
      <c r="H434" s="272"/>
      <c r="I434" s="275"/>
      <c r="J434" s="272"/>
      <c r="K434" s="275"/>
      <c r="L434" s="272"/>
      <c r="M434" s="275"/>
      <c r="O434" s="287"/>
      <c r="P434" s="287"/>
      <c r="Q434" s="287"/>
      <c r="R434" s="287"/>
      <c r="S434" s="287"/>
      <c r="T434" s="287"/>
    </row>
    <row r="435" spans="3:20" ht="12" thickBot="1">
      <c r="G435" s="180"/>
      <c r="H435" s="180"/>
      <c r="O435" s="175">
        <f t="shared" ref="O435:T435" si="61">O430+O431+O432</f>
        <v>0</v>
      </c>
      <c r="P435" s="175">
        <f t="shared" si="61"/>
        <v>0</v>
      </c>
      <c r="Q435" s="174">
        <f t="shared" si="61"/>
        <v>0</v>
      </c>
      <c r="R435" s="175">
        <f t="shared" si="61"/>
        <v>0</v>
      </c>
      <c r="S435" s="175">
        <f t="shared" si="61"/>
        <v>0</v>
      </c>
      <c r="T435" s="175">
        <f t="shared" si="61"/>
        <v>0</v>
      </c>
    </row>
    <row r="436" spans="3:20">
      <c r="C436" s="244" t="s">
        <v>278</v>
      </c>
      <c r="D436" s="245"/>
      <c r="E436" s="245"/>
      <c r="F436" s="245"/>
      <c r="G436" s="245"/>
      <c r="H436" s="245"/>
      <c r="I436" s="245"/>
      <c r="J436" s="245"/>
      <c r="K436" s="245"/>
      <c r="L436" s="245"/>
      <c r="M436" s="246"/>
    </row>
    <row r="437" spans="3:20" ht="12" thickBot="1">
      <c r="C437" s="247"/>
      <c r="D437" s="248"/>
      <c r="E437" s="248"/>
      <c r="F437" s="248"/>
      <c r="G437" s="248"/>
      <c r="H437" s="248"/>
      <c r="I437" s="248"/>
      <c r="J437" s="248"/>
      <c r="K437" s="248"/>
      <c r="L437" s="248"/>
      <c r="M437" s="249"/>
    </row>
    <row r="438" spans="3:20" ht="12" thickBot="1">
      <c r="C438" s="250" t="s">
        <v>225</v>
      </c>
      <c r="D438" s="251"/>
      <c r="E438" s="252" t="s">
        <v>279</v>
      </c>
      <c r="F438" s="253"/>
      <c r="G438" s="154" t="s">
        <v>280</v>
      </c>
      <c r="H438" s="254" t="s">
        <v>281</v>
      </c>
      <c r="I438" s="255"/>
      <c r="J438" s="255"/>
      <c r="K438" s="255"/>
      <c r="L438" s="255"/>
      <c r="M438" s="256"/>
      <c r="R438" s="155"/>
      <c r="S438" s="156"/>
      <c r="T438" s="157"/>
    </row>
    <row r="439" spans="3:20" ht="12" thickBot="1">
      <c r="C439" s="257"/>
      <c r="D439" s="258"/>
      <c r="E439" s="261"/>
      <c r="F439" s="263"/>
      <c r="G439" s="158"/>
      <c r="H439" s="261"/>
      <c r="I439" s="262"/>
      <c r="J439" s="262"/>
      <c r="K439" s="262"/>
      <c r="L439" s="262"/>
      <c r="M439" s="263"/>
    </row>
    <row r="440" spans="3:20" ht="12" thickBot="1">
      <c r="C440" s="261"/>
      <c r="D440" s="262"/>
      <c r="E440" s="262"/>
      <c r="F440" s="262"/>
      <c r="G440" s="262"/>
      <c r="H440" s="262"/>
      <c r="I440" s="262"/>
      <c r="J440" s="262"/>
      <c r="K440" s="262"/>
      <c r="L440" s="262"/>
      <c r="M440" s="263"/>
    </row>
    <row r="441" spans="3:20" ht="12" thickBot="1">
      <c r="C441" s="159" t="s">
        <v>227</v>
      </c>
      <c r="D441" s="160"/>
      <c r="E441" s="159" t="s">
        <v>282</v>
      </c>
      <c r="F441" s="160" t="s">
        <v>283</v>
      </c>
      <c r="G441" s="159" t="s">
        <v>282</v>
      </c>
      <c r="H441" s="276" t="s">
        <v>228</v>
      </c>
      <c r="I441" s="276"/>
      <c r="J441" s="276"/>
      <c r="K441" s="276"/>
      <c r="L441" s="276"/>
      <c r="M441" s="251"/>
    </row>
    <row r="442" spans="3:20" ht="12" thickBot="1">
      <c r="C442" s="161"/>
      <c r="D442" s="162"/>
      <c r="E442" s="163"/>
      <c r="F442" s="162"/>
      <c r="G442" s="161"/>
      <c r="H442" s="277">
        <f>S449</f>
        <v>0</v>
      </c>
      <c r="I442" s="278"/>
      <c r="J442" s="279"/>
      <c r="K442" s="280">
        <f>T449</f>
        <v>0</v>
      </c>
      <c r="L442" s="281"/>
      <c r="M442" s="282"/>
    </row>
    <row r="443" spans="3:20" ht="12" thickBot="1">
      <c r="C443" s="166" t="s">
        <v>226</v>
      </c>
      <c r="D443" s="167" t="s">
        <v>284</v>
      </c>
      <c r="E443" s="166" t="s">
        <v>285</v>
      </c>
      <c r="F443" s="167"/>
      <c r="G443" s="166" t="s">
        <v>285</v>
      </c>
      <c r="H443" s="262" t="s">
        <v>286</v>
      </c>
      <c r="I443" s="263"/>
      <c r="J443" s="262" t="s">
        <v>287</v>
      </c>
      <c r="K443" s="263"/>
      <c r="L443" s="283" t="s">
        <v>288</v>
      </c>
      <c r="M443" s="284"/>
      <c r="O443" s="264" t="s">
        <v>289</v>
      </c>
      <c r="P443" s="265"/>
      <c r="Q443" s="264" t="s">
        <v>290</v>
      </c>
      <c r="R443" s="265"/>
      <c r="S443" s="264" t="s">
        <v>284</v>
      </c>
      <c r="T443" s="265"/>
    </row>
    <row r="444" spans="3:20" ht="12" thickBot="1">
      <c r="C444" s="169" t="s">
        <v>291</v>
      </c>
      <c r="D444" s="170" t="s">
        <v>292</v>
      </c>
      <c r="E444" s="158"/>
      <c r="F444" s="170"/>
      <c r="G444" s="158"/>
      <c r="H444" s="171"/>
      <c r="I444" s="170"/>
      <c r="J444" s="171"/>
      <c r="K444" s="170"/>
      <c r="L444" s="171"/>
      <c r="M444" s="170"/>
      <c r="O444" s="172">
        <f t="shared" ref="O444:P446" si="62">H444+J444+L444</f>
        <v>0</v>
      </c>
      <c r="P444" s="172">
        <f t="shared" si="62"/>
        <v>0</v>
      </c>
      <c r="Q444" s="172">
        <f>IF(H444&gt;I444,1,0)+IF(J444&gt;K444,1,0)+IF(L444&gt;M444,1,0)</f>
        <v>0</v>
      </c>
      <c r="R444" s="173">
        <f>IF(H444&lt;I444,1,0)+IF(J444&lt;K444,1,0)+IF(L444&lt;M444,1,0)</f>
        <v>0</v>
      </c>
      <c r="S444" s="173">
        <f>IF(Q444&gt;R444,1,0)</f>
        <v>0</v>
      </c>
      <c r="T444" s="173">
        <f>IF(Q444&lt;R444,1,0)</f>
        <v>0</v>
      </c>
    </row>
    <row r="445" spans="3:20" ht="12" thickBot="1">
      <c r="C445" s="158"/>
      <c r="D445" s="170" t="s">
        <v>293</v>
      </c>
      <c r="E445" s="158"/>
      <c r="F445" s="170"/>
      <c r="G445" s="158"/>
      <c r="H445" s="171"/>
      <c r="I445" s="170"/>
      <c r="J445" s="171"/>
      <c r="K445" s="170"/>
      <c r="L445" s="171"/>
      <c r="M445" s="170"/>
      <c r="O445" s="174">
        <f t="shared" si="62"/>
        <v>0</v>
      </c>
      <c r="P445" s="174">
        <f t="shared" si="62"/>
        <v>0</v>
      </c>
      <c r="Q445" s="174">
        <f>IF(H445&gt;I445,1,0)+IF(J445&gt;K445,1,0)+IF(L445&gt;M445,1,0)</f>
        <v>0</v>
      </c>
      <c r="R445" s="175">
        <f>IF(H445&lt;I445,1,0)+IF(J445&lt;K445,1,0)+IF(L445&lt;M445,1,0)</f>
        <v>0</v>
      </c>
      <c r="S445" s="175">
        <f>IF(Q445&gt;R445,1,0)</f>
        <v>0</v>
      </c>
      <c r="T445" s="175">
        <f>IF(Q445&lt;R445,1,0)</f>
        <v>0</v>
      </c>
    </row>
    <row r="446" spans="3:20" ht="12" customHeight="1" thickBot="1">
      <c r="C446" s="266"/>
      <c r="D446" s="268" t="s">
        <v>294</v>
      </c>
      <c r="E446" s="158"/>
      <c r="F446" s="176"/>
      <c r="G446" s="158"/>
      <c r="H446" s="270"/>
      <c r="I446" s="273"/>
      <c r="J446" s="270"/>
      <c r="K446" s="273"/>
      <c r="L446" s="270"/>
      <c r="M446" s="273"/>
      <c r="O446" s="285">
        <f t="shared" si="62"/>
        <v>0</v>
      </c>
      <c r="P446" s="285">
        <f t="shared" si="62"/>
        <v>0</v>
      </c>
      <c r="Q446" s="285">
        <f>IF(H446&gt;I446,1,0)+IF(J446&gt;K446,1,0)+IF(L446&gt;M446,1,0)</f>
        <v>0</v>
      </c>
      <c r="R446" s="285">
        <f>IF(H446&lt;I446,1,0)+IF(J446&lt;K446,1,0)+IF(L446&lt;M446,1,0)</f>
        <v>0</v>
      </c>
      <c r="S446" s="285">
        <f>IF(Q446&gt;R446,1,0)</f>
        <v>0</v>
      </c>
      <c r="T446" s="285">
        <f>IF(Q446&lt;R446,1,0)</f>
        <v>0</v>
      </c>
    </row>
    <row r="447" spans="3:20" ht="12" thickBot="1">
      <c r="C447" s="266"/>
      <c r="D447" s="268"/>
      <c r="E447" s="177" t="s">
        <v>283</v>
      </c>
      <c r="F447" s="178"/>
      <c r="G447" s="177" t="s">
        <v>283</v>
      </c>
      <c r="H447" s="271"/>
      <c r="I447" s="274"/>
      <c r="J447" s="271"/>
      <c r="K447" s="274"/>
      <c r="L447" s="271"/>
      <c r="M447" s="274"/>
      <c r="O447" s="286"/>
      <c r="P447" s="286"/>
      <c r="Q447" s="286"/>
      <c r="R447" s="286"/>
      <c r="S447" s="286"/>
      <c r="T447" s="286"/>
    </row>
    <row r="448" spans="3:20" ht="12" thickBot="1">
      <c r="C448" s="267"/>
      <c r="D448" s="269"/>
      <c r="E448" s="158"/>
      <c r="F448" s="179"/>
      <c r="G448" s="158"/>
      <c r="H448" s="272"/>
      <c r="I448" s="275"/>
      <c r="J448" s="272"/>
      <c r="K448" s="275"/>
      <c r="L448" s="272"/>
      <c r="M448" s="275"/>
      <c r="O448" s="287"/>
      <c r="P448" s="287"/>
      <c r="Q448" s="287"/>
      <c r="R448" s="287"/>
      <c r="S448" s="287"/>
      <c r="T448" s="287"/>
    </row>
    <row r="449" spans="3:20" ht="12" thickBot="1">
      <c r="G449" s="180"/>
      <c r="H449" s="180"/>
      <c r="O449" s="175">
        <f t="shared" ref="O449:T449" si="63">O444+O445+O446</f>
        <v>0</v>
      </c>
      <c r="P449" s="175">
        <f t="shared" si="63"/>
        <v>0</v>
      </c>
      <c r="Q449" s="174">
        <f t="shared" si="63"/>
        <v>0</v>
      </c>
      <c r="R449" s="175">
        <f t="shared" si="63"/>
        <v>0</v>
      </c>
      <c r="S449" s="175">
        <f t="shared" si="63"/>
        <v>0</v>
      </c>
      <c r="T449" s="175">
        <f t="shared" si="63"/>
        <v>0</v>
      </c>
    </row>
    <row r="450" spans="3:20">
      <c r="C450" s="244" t="s">
        <v>278</v>
      </c>
      <c r="D450" s="245"/>
      <c r="E450" s="245"/>
      <c r="F450" s="245"/>
      <c r="G450" s="245"/>
      <c r="H450" s="245"/>
      <c r="I450" s="245"/>
      <c r="J450" s="245"/>
      <c r="K450" s="245"/>
      <c r="L450" s="245"/>
      <c r="M450" s="246"/>
    </row>
    <row r="451" spans="3:20" ht="12" thickBot="1">
      <c r="C451" s="247"/>
      <c r="D451" s="248"/>
      <c r="E451" s="248"/>
      <c r="F451" s="248"/>
      <c r="G451" s="248"/>
      <c r="H451" s="248"/>
      <c r="I451" s="248"/>
      <c r="J451" s="248"/>
      <c r="K451" s="248"/>
      <c r="L451" s="248"/>
      <c r="M451" s="249"/>
    </row>
    <row r="452" spans="3:20" ht="12" thickBot="1">
      <c r="C452" s="250" t="s">
        <v>225</v>
      </c>
      <c r="D452" s="251"/>
      <c r="E452" s="252" t="s">
        <v>279</v>
      </c>
      <c r="F452" s="253"/>
      <c r="G452" s="154" t="s">
        <v>280</v>
      </c>
      <c r="H452" s="254" t="s">
        <v>281</v>
      </c>
      <c r="I452" s="255"/>
      <c r="J452" s="255"/>
      <c r="K452" s="255"/>
      <c r="L452" s="255"/>
      <c r="M452" s="256"/>
      <c r="R452" s="155"/>
      <c r="S452" s="156"/>
      <c r="T452" s="157"/>
    </row>
    <row r="453" spans="3:20" ht="12" thickBot="1">
      <c r="C453" s="257"/>
      <c r="D453" s="258"/>
      <c r="E453" s="261"/>
      <c r="F453" s="263"/>
      <c r="G453" s="158"/>
      <c r="H453" s="261"/>
      <c r="I453" s="262"/>
      <c r="J453" s="262"/>
      <c r="K453" s="262"/>
      <c r="L453" s="262"/>
      <c r="M453" s="263"/>
    </row>
    <row r="454" spans="3:20" ht="12" thickBot="1">
      <c r="C454" s="261"/>
      <c r="D454" s="262"/>
      <c r="E454" s="262"/>
      <c r="F454" s="262"/>
      <c r="G454" s="262"/>
      <c r="H454" s="262"/>
      <c r="I454" s="262"/>
      <c r="J454" s="262"/>
      <c r="K454" s="262"/>
      <c r="L454" s="262"/>
      <c r="M454" s="263"/>
    </row>
    <row r="455" spans="3:20" ht="12" thickBot="1">
      <c r="C455" s="159" t="s">
        <v>227</v>
      </c>
      <c r="D455" s="160"/>
      <c r="E455" s="159" t="s">
        <v>282</v>
      </c>
      <c r="F455" s="160" t="s">
        <v>283</v>
      </c>
      <c r="G455" s="159" t="s">
        <v>282</v>
      </c>
      <c r="H455" s="276" t="s">
        <v>228</v>
      </c>
      <c r="I455" s="276"/>
      <c r="J455" s="276"/>
      <c r="K455" s="276"/>
      <c r="L455" s="276"/>
      <c r="M455" s="251"/>
    </row>
    <row r="456" spans="3:20" ht="12" thickBot="1">
      <c r="C456" s="161"/>
      <c r="D456" s="162"/>
      <c r="E456" s="163"/>
      <c r="F456" s="162"/>
      <c r="G456" s="161"/>
      <c r="H456" s="277">
        <f>S463</f>
        <v>0</v>
      </c>
      <c r="I456" s="278"/>
      <c r="J456" s="279"/>
      <c r="K456" s="280">
        <f>T463</f>
        <v>0</v>
      </c>
      <c r="L456" s="281"/>
      <c r="M456" s="282"/>
    </row>
    <row r="457" spans="3:20" ht="12" thickBot="1">
      <c r="C457" s="166" t="s">
        <v>226</v>
      </c>
      <c r="D457" s="167" t="s">
        <v>284</v>
      </c>
      <c r="E457" s="166" t="s">
        <v>285</v>
      </c>
      <c r="F457" s="167"/>
      <c r="G457" s="166" t="s">
        <v>285</v>
      </c>
      <c r="H457" s="262" t="s">
        <v>286</v>
      </c>
      <c r="I457" s="263"/>
      <c r="J457" s="262" t="s">
        <v>287</v>
      </c>
      <c r="K457" s="263"/>
      <c r="L457" s="283" t="s">
        <v>288</v>
      </c>
      <c r="M457" s="284"/>
      <c r="O457" s="264" t="s">
        <v>289</v>
      </c>
      <c r="P457" s="265"/>
      <c r="Q457" s="264" t="s">
        <v>290</v>
      </c>
      <c r="R457" s="265"/>
      <c r="S457" s="264" t="s">
        <v>284</v>
      </c>
      <c r="T457" s="265"/>
    </row>
    <row r="458" spans="3:20" ht="12" thickBot="1">
      <c r="C458" s="169" t="s">
        <v>291</v>
      </c>
      <c r="D458" s="170" t="s">
        <v>292</v>
      </c>
      <c r="E458" s="158"/>
      <c r="F458" s="170"/>
      <c r="G458" s="158"/>
      <c r="H458" s="171"/>
      <c r="I458" s="170"/>
      <c r="J458" s="171"/>
      <c r="K458" s="170"/>
      <c r="L458" s="171"/>
      <c r="M458" s="170"/>
      <c r="O458" s="172">
        <f t="shared" ref="O458:P460" si="64">H458+J458+L458</f>
        <v>0</v>
      </c>
      <c r="P458" s="172">
        <f t="shared" si="64"/>
        <v>0</v>
      </c>
      <c r="Q458" s="172">
        <f>IF(H458&gt;I458,1,0)+IF(J458&gt;K458,1,0)+IF(L458&gt;M458,1,0)</f>
        <v>0</v>
      </c>
      <c r="R458" s="173">
        <f>IF(H458&lt;I458,1,0)+IF(J458&lt;K458,1,0)+IF(L458&lt;M458,1,0)</f>
        <v>0</v>
      </c>
      <c r="S458" s="173">
        <f>IF(Q458&gt;R458,1,0)</f>
        <v>0</v>
      </c>
      <c r="T458" s="173">
        <f>IF(Q458&lt;R458,1,0)</f>
        <v>0</v>
      </c>
    </row>
    <row r="459" spans="3:20" ht="12" thickBot="1">
      <c r="C459" s="158"/>
      <c r="D459" s="170" t="s">
        <v>293</v>
      </c>
      <c r="E459" s="158"/>
      <c r="F459" s="170"/>
      <c r="G459" s="158"/>
      <c r="H459" s="171"/>
      <c r="I459" s="170"/>
      <c r="J459" s="171"/>
      <c r="K459" s="170"/>
      <c r="L459" s="171"/>
      <c r="M459" s="170"/>
      <c r="O459" s="174">
        <f t="shared" si="64"/>
        <v>0</v>
      </c>
      <c r="P459" s="174">
        <f t="shared" si="64"/>
        <v>0</v>
      </c>
      <c r="Q459" s="174">
        <f>IF(H459&gt;I459,1,0)+IF(J459&gt;K459,1,0)+IF(L459&gt;M459,1,0)</f>
        <v>0</v>
      </c>
      <c r="R459" s="175">
        <f>IF(H459&lt;I459,1,0)+IF(J459&lt;K459,1,0)+IF(L459&lt;M459,1,0)</f>
        <v>0</v>
      </c>
      <c r="S459" s="175">
        <f>IF(Q459&gt;R459,1,0)</f>
        <v>0</v>
      </c>
      <c r="T459" s="175">
        <f>IF(Q459&lt;R459,1,0)</f>
        <v>0</v>
      </c>
    </row>
    <row r="460" spans="3:20" ht="12" customHeight="1" thickBot="1">
      <c r="C460" s="266"/>
      <c r="D460" s="268" t="s">
        <v>294</v>
      </c>
      <c r="E460" s="158"/>
      <c r="F460" s="176"/>
      <c r="G460" s="158"/>
      <c r="H460" s="270"/>
      <c r="I460" s="273"/>
      <c r="J460" s="270"/>
      <c r="K460" s="273"/>
      <c r="L460" s="270"/>
      <c r="M460" s="273"/>
      <c r="O460" s="285">
        <f t="shared" si="64"/>
        <v>0</v>
      </c>
      <c r="P460" s="285">
        <f t="shared" si="64"/>
        <v>0</v>
      </c>
      <c r="Q460" s="285">
        <f>IF(H460&gt;I460,1,0)+IF(J460&gt;K460,1,0)+IF(L460&gt;M460,1,0)</f>
        <v>0</v>
      </c>
      <c r="R460" s="285">
        <f>IF(H460&lt;I460,1,0)+IF(J460&lt;K460,1,0)+IF(L460&lt;M460,1,0)</f>
        <v>0</v>
      </c>
      <c r="S460" s="285">
        <f>IF(Q460&gt;R460,1,0)</f>
        <v>0</v>
      </c>
      <c r="T460" s="285">
        <f>IF(Q460&lt;R460,1,0)</f>
        <v>0</v>
      </c>
    </row>
    <row r="461" spans="3:20" ht="12" thickBot="1">
      <c r="C461" s="266"/>
      <c r="D461" s="268"/>
      <c r="E461" s="177" t="s">
        <v>283</v>
      </c>
      <c r="F461" s="178"/>
      <c r="G461" s="177" t="s">
        <v>283</v>
      </c>
      <c r="H461" s="271"/>
      <c r="I461" s="274"/>
      <c r="J461" s="271"/>
      <c r="K461" s="274"/>
      <c r="L461" s="271"/>
      <c r="M461" s="274"/>
      <c r="O461" s="286"/>
      <c r="P461" s="286"/>
      <c r="Q461" s="286"/>
      <c r="R461" s="286"/>
      <c r="S461" s="286"/>
      <c r="T461" s="286"/>
    </row>
    <row r="462" spans="3:20" ht="12" thickBot="1">
      <c r="C462" s="267"/>
      <c r="D462" s="269"/>
      <c r="E462" s="158"/>
      <c r="F462" s="179"/>
      <c r="G462" s="158"/>
      <c r="H462" s="272"/>
      <c r="I462" s="275"/>
      <c r="J462" s="272"/>
      <c r="K462" s="275"/>
      <c r="L462" s="272"/>
      <c r="M462" s="275"/>
      <c r="O462" s="287"/>
      <c r="P462" s="287"/>
      <c r="Q462" s="287"/>
      <c r="R462" s="287"/>
      <c r="S462" s="287"/>
      <c r="T462" s="287"/>
    </row>
    <row r="463" spans="3:20" ht="12" thickBot="1">
      <c r="G463" s="180"/>
      <c r="H463" s="180"/>
      <c r="O463" s="175">
        <f t="shared" ref="O463:T463" si="65">O458+O459+O460</f>
        <v>0</v>
      </c>
      <c r="P463" s="175">
        <f t="shared" si="65"/>
        <v>0</v>
      </c>
      <c r="Q463" s="174">
        <f t="shared" si="65"/>
        <v>0</v>
      </c>
      <c r="R463" s="175">
        <f t="shared" si="65"/>
        <v>0</v>
      </c>
      <c r="S463" s="175">
        <f t="shared" si="65"/>
        <v>0</v>
      </c>
      <c r="T463" s="175">
        <f t="shared" si="65"/>
        <v>0</v>
      </c>
    </row>
    <row r="464" spans="3:20">
      <c r="C464" s="244" t="s">
        <v>278</v>
      </c>
      <c r="D464" s="245"/>
      <c r="E464" s="245"/>
      <c r="F464" s="245"/>
      <c r="G464" s="245"/>
      <c r="H464" s="245"/>
      <c r="I464" s="245"/>
      <c r="J464" s="245"/>
      <c r="K464" s="245"/>
      <c r="L464" s="245"/>
      <c r="M464" s="246"/>
    </row>
    <row r="465" spans="3:20" ht="12" thickBot="1">
      <c r="C465" s="247"/>
      <c r="D465" s="248"/>
      <c r="E465" s="248"/>
      <c r="F465" s="248"/>
      <c r="G465" s="248"/>
      <c r="H465" s="248"/>
      <c r="I465" s="248"/>
      <c r="J465" s="248"/>
      <c r="K465" s="248"/>
      <c r="L465" s="248"/>
      <c r="M465" s="249"/>
    </row>
    <row r="466" spans="3:20" ht="12" thickBot="1">
      <c r="C466" s="250" t="s">
        <v>225</v>
      </c>
      <c r="D466" s="251"/>
      <c r="E466" s="252" t="s">
        <v>279</v>
      </c>
      <c r="F466" s="253"/>
      <c r="G466" s="154" t="s">
        <v>280</v>
      </c>
      <c r="H466" s="254" t="s">
        <v>281</v>
      </c>
      <c r="I466" s="255"/>
      <c r="J466" s="255"/>
      <c r="K466" s="255"/>
      <c r="L466" s="255"/>
      <c r="M466" s="256"/>
      <c r="R466" s="155"/>
      <c r="S466" s="156"/>
      <c r="T466" s="157"/>
    </row>
    <row r="467" spans="3:20" ht="12" thickBot="1">
      <c r="C467" s="257"/>
      <c r="D467" s="258"/>
      <c r="E467" s="261"/>
      <c r="F467" s="263"/>
      <c r="G467" s="158"/>
      <c r="H467" s="261"/>
      <c r="I467" s="262"/>
      <c r="J467" s="262"/>
      <c r="K467" s="262"/>
      <c r="L467" s="262"/>
      <c r="M467" s="263"/>
    </row>
    <row r="468" spans="3:20" ht="12" thickBot="1">
      <c r="C468" s="261"/>
      <c r="D468" s="262"/>
      <c r="E468" s="262"/>
      <c r="F468" s="262"/>
      <c r="G468" s="262"/>
      <c r="H468" s="262"/>
      <c r="I468" s="262"/>
      <c r="J468" s="262"/>
      <c r="K468" s="262"/>
      <c r="L468" s="262"/>
      <c r="M468" s="263"/>
    </row>
    <row r="469" spans="3:20" ht="12" thickBot="1">
      <c r="C469" s="159" t="s">
        <v>227</v>
      </c>
      <c r="D469" s="160"/>
      <c r="E469" s="159" t="s">
        <v>282</v>
      </c>
      <c r="F469" s="160" t="s">
        <v>283</v>
      </c>
      <c r="G469" s="159" t="s">
        <v>282</v>
      </c>
      <c r="H469" s="276" t="s">
        <v>228</v>
      </c>
      <c r="I469" s="276"/>
      <c r="J469" s="276"/>
      <c r="K469" s="276"/>
      <c r="L469" s="276"/>
      <c r="M469" s="251"/>
    </row>
    <row r="470" spans="3:20" ht="12" thickBot="1">
      <c r="C470" s="161"/>
      <c r="D470" s="162"/>
      <c r="E470" s="163"/>
      <c r="F470" s="162"/>
      <c r="G470" s="161"/>
      <c r="H470" s="277">
        <f>S477</f>
        <v>0</v>
      </c>
      <c r="I470" s="278"/>
      <c r="J470" s="279"/>
      <c r="K470" s="280">
        <f>T477</f>
        <v>0</v>
      </c>
      <c r="L470" s="281"/>
      <c r="M470" s="282"/>
    </row>
    <row r="471" spans="3:20" ht="12" thickBot="1">
      <c r="C471" s="166" t="s">
        <v>226</v>
      </c>
      <c r="D471" s="167" t="s">
        <v>284</v>
      </c>
      <c r="E471" s="166" t="s">
        <v>285</v>
      </c>
      <c r="F471" s="167"/>
      <c r="G471" s="166" t="s">
        <v>285</v>
      </c>
      <c r="H471" s="262" t="s">
        <v>286</v>
      </c>
      <c r="I471" s="263"/>
      <c r="J471" s="262" t="s">
        <v>287</v>
      </c>
      <c r="K471" s="263"/>
      <c r="L471" s="283" t="s">
        <v>288</v>
      </c>
      <c r="M471" s="284"/>
      <c r="O471" s="264" t="s">
        <v>289</v>
      </c>
      <c r="P471" s="265"/>
      <c r="Q471" s="264" t="s">
        <v>290</v>
      </c>
      <c r="R471" s="265"/>
      <c r="S471" s="264" t="s">
        <v>284</v>
      </c>
      <c r="T471" s="265"/>
    </row>
    <row r="472" spans="3:20" ht="12" thickBot="1">
      <c r="C472" s="169" t="s">
        <v>291</v>
      </c>
      <c r="D472" s="170" t="s">
        <v>292</v>
      </c>
      <c r="E472" s="158"/>
      <c r="F472" s="170"/>
      <c r="G472" s="158"/>
      <c r="H472" s="171"/>
      <c r="I472" s="170"/>
      <c r="J472" s="171"/>
      <c r="K472" s="170"/>
      <c r="L472" s="171"/>
      <c r="M472" s="170"/>
      <c r="O472" s="172">
        <f t="shared" ref="O472:P474" si="66">H472+J472+L472</f>
        <v>0</v>
      </c>
      <c r="P472" s="172">
        <f t="shared" si="66"/>
        <v>0</v>
      </c>
      <c r="Q472" s="172">
        <f>IF(H472&gt;I472,1,0)+IF(J472&gt;K472,1,0)+IF(L472&gt;M472,1,0)</f>
        <v>0</v>
      </c>
      <c r="R472" s="173">
        <f>IF(H472&lt;I472,1,0)+IF(J472&lt;K472,1,0)+IF(L472&lt;M472,1,0)</f>
        <v>0</v>
      </c>
      <c r="S472" s="173">
        <f>IF(Q472&gt;R472,1,0)</f>
        <v>0</v>
      </c>
      <c r="T472" s="173">
        <f>IF(Q472&lt;R472,1,0)</f>
        <v>0</v>
      </c>
    </row>
    <row r="473" spans="3:20" ht="12" thickBot="1">
      <c r="C473" s="158"/>
      <c r="D473" s="170" t="s">
        <v>293</v>
      </c>
      <c r="E473" s="158"/>
      <c r="F473" s="170"/>
      <c r="G473" s="158"/>
      <c r="H473" s="171"/>
      <c r="I473" s="170"/>
      <c r="J473" s="171"/>
      <c r="K473" s="170"/>
      <c r="L473" s="171"/>
      <c r="M473" s="170"/>
      <c r="O473" s="174">
        <f t="shared" si="66"/>
        <v>0</v>
      </c>
      <c r="P473" s="174">
        <f t="shared" si="66"/>
        <v>0</v>
      </c>
      <c r="Q473" s="174">
        <f>IF(H473&gt;I473,1,0)+IF(J473&gt;K473,1,0)+IF(L473&gt;M473,1,0)</f>
        <v>0</v>
      </c>
      <c r="R473" s="175">
        <f>IF(H473&lt;I473,1,0)+IF(J473&lt;K473,1,0)+IF(L473&lt;M473,1,0)</f>
        <v>0</v>
      </c>
      <c r="S473" s="175">
        <f>IF(Q473&gt;R473,1,0)</f>
        <v>0</v>
      </c>
      <c r="T473" s="175">
        <f>IF(Q473&lt;R473,1,0)</f>
        <v>0</v>
      </c>
    </row>
    <row r="474" spans="3:20" ht="12" customHeight="1" thickBot="1">
      <c r="C474" s="266"/>
      <c r="D474" s="268" t="s">
        <v>294</v>
      </c>
      <c r="E474" s="158"/>
      <c r="F474" s="176"/>
      <c r="G474" s="158"/>
      <c r="H474" s="270"/>
      <c r="I474" s="273"/>
      <c r="J474" s="270"/>
      <c r="K474" s="273"/>
      <c r="L474" s="270"/>
      <c r="M474" s="273"/>
      <c r="O474" s="285">
        <f t="shared" si="66"/>
        <v>0</v>
      </c>
      <c r="P474" s="285">
        <f t="shared" si="66"/>
        <v>0</v>
      </c>
      <c r="Q474" s="285">
        <f>IF(H474&gt;I474,1,0)+IF(J474&gt;K474,1,0)+IF(L474&gt;M474,1,0)</f>
        <v>0</v>
      </c>
      <c r="R474" s="285">
        <f>IF(H474&lt;I474,1,0)+IF(J474&lt;K474,1,0)+IF(L474&lt;M474,1,0)</f>
        <v>0</v>
      </c>
      <c r="S474" s="285">
        <f>IF(Q474&gt;R474,1,0)</f>
        <v>0</v>
      </c>
      <c r="T474" s="285">
        <f>IF(Q474&lt;R474,1,0)</f>
        <v>0</v>
      </c>
    </row>
    <row r="475" spans="3:20" ht="12" thickBot="1">
      <c r="C475" s="266"/>
      <c r="D475" s="268"/>
      <c r="E475" s="177" t="s">
        <v>283</v>
      </c>
      <c r="F475" s="178"/>
      <c r="G475" s="177" t="s">
        <v>283</v>
      </c>
      <c r="H475" s="271"/>
      <c r="I475" s="274"/>
      <c r="J475" s="271"/>
      <c r="K475" s="274"/>
      <c r="L475" s="271"/>
      <c r="M475" s="274"/>
      <c r="O475" s="286"/>
      <c r="P475" s="286"/>
      <c r="Q475" s="286"/>
      <c r="R475" s="286"/>
      <c r="S475" s="286"/>
      <c r="T475" s="286"/>
    </row>
    <row r="476" spans="3:20" ht="12" thickBot="1">
      <c r="C476" s="267"/>
      <c r="D476" s="269"/>
      <c r="E476" s="158"/>
      <c r="F476" s="179"/>
      <c r="G476" s="158"/>
      <c r="H476" s="272"/>
      <c r="I476" s="275"/>
      <c r="J476" s="272"/>
      <c r="K476" s="275"/>
      <c r="L476" s="272"/>
      <c r="M476" s="275"/>
      <c r="O476" s="287"/>
      <c r="P476" s="287"/>
      <c r="Q476" s="287"/>
      <c r="R476" s="287"/>
      <c r="S476" s="287"/>
      <c r="T476" s="287"/>
    </row>
    <row r="477" spans="3:20" ht="12" thickBot="1">
      <c r="G477" s="180"/>
      <c r="H477" s="180"/>
      <c r="O477" s="175">
        <f t="shared" ref="O477:T477" si="67">O472+O473+O474</f>
        <v>0</v>
      </c>
      <c r="P477" s="175">
        <f t="shared" si="67"/>
        <v>0</v>
      </c>
      <c r="Q477" s="174">
        <f t="shared" si="67"/>
        <v>0</v>
      </c>
      <c r="R477" s="175">
        <f t="shared" si="67"/>
        <v>0</v>
      </c>
      <c r="S477" s="175">
        <f t="shared" si="67"/>
        <v>0</v>
      </c>
      <c r="T477" s="175">
        <f t="shared" si="67"/>
        <v>0</v>
      </c>
    </row>
    <row r="478" spans="3:20">
      <c r="C478" s="244" t="s">
        <v>278</v>
      </c>
      <c r="D478" s="245"/>
      <c r="E478" s="245"/>
      <c r="F478" s="245"/>
      <c r="G478" s="245"/>
      <c r="H478" s="245"/>
      <c r="I478" s="245"/>
      <c r="J478" s="245"/>
      <c r="K478" s="245"/>
      <c r="L478" s="245"/>
      <c r="M478" s="246"/>
    </row>
    <row r="479" spans="3:20" ht="12" thickBot="1">
      <c r="C479" s="247"/>
      <c r="D479" s="248"/>
      <c r="E479" s="248"/>
      <c r="F479" s="248"/>
      <c r="G479" s="248"/>
      <c r="H479" s="248"/>
      <c r="I479" s="248"/>
      <c r="J479" s="248"/>
      <c r="K479" s="248"/>
      <c r="L479" s="248"/>
      <c r="M479" s="249"/>
    </row>
    <row r="480" spans="3:20" ht="12" thickBot="1">
      <c r="C480" s="250" t="s">
        <v>225</v>
      </c>
      <c r="D480" s="251"/>
      <c r="E480" s="252" t="s">
        <v>279</v>
      </c>
      <c r="F480" s="253"/>
      <c r="G480" s="154" t="s">
        <v>280</v>
      </c>
      <c r="H480" s="254" t="s">
        <v>281</v>
      </c>
      <c r="I480" s="255"/>
      <c r="J480" s="255"/>
      <c r="K480" s="255"/>
      <c r="L480" s="255"/>
      <c r="M480" s="256"/>
      <c r="R480" s="155"/>
      <c r="S480" s="156"/>
      <c r="T480" s="157"/>
    </row>
    <row r="481" spans="3:20" ht="12" thickBot="1">
      <c r="C481" s="257"/>
      <c r="D481" s="258"/>
      <c r="E481" s="261"/>
      <c r="F481" s="263"/>
      <c r="G481" s="158"/>
      <c r="H481" s="261"/>
      <c r="I481" s="262"/>
      <c r="J481" s="262"/>
      <c r="K481" s="262"/>
      <c r="L481" s="262"/>
      <c r="M481" s="263"/>
    </row>
    <row r="482" spans="3:20" ht="12" thickBot="1">
      <c r="C482" s="261"/>
      <c r="D482" s="262"/>
      <c r="E482" s="262"/>
      <c r="F482" s="262"/>
      <c r="G482" s="262"/>
      <c r="H482" s="262"/>
      <c r="I482" s="262"/>
      <c r="J482" s="262"/>
      <c r="K482" s="262"/>
      <c r="L482" s="262"/>
      <c r="M482" s="263"/>
    </row>
    <row r="483" spans="3:20" ht="12" thickBot="1">
      <c r="C483" s="159" t="s">
        <v>227</v>
      </c>
      <c r="D483" s="160"/>
      <c r="E483" s="159" t="s">
        <v>282</v>
      </c>
      <c r="F483" s="160" t="s">
        <v>283</v>
      </c>
      <c r="G483" s="159" t="s">
        <v>282</v>
      </c>
      <c r="H483" s="276" t="s">
        <v>228</v>
      </c>
      <c r="I483" s="276"/>
      <c r="J483" s="276"/>
      <c r="K483" s="276"/>
      <c r="L483" s="276"/>
      <c r="M483" s="251"/>
    </row>
    <row r="484" spans="3:20" ht="12" thickBot="1">
      <c r="C484" s="161"/>
      <c r="D484" s="162"/>
      <c r="E484" s="163"/>
      <c r="F484" s="162"/>
      <c r="G484" s="161"/>
      <c r="H484" s="277">
        <f>S491</f>
        <v>0</v>
      </c>
      <c r="I484" s="278"/>
      <c r="J484" s="279"/>
      <c r="K484" s="280">
        <f>T491</f>
        <v>0</v>
      </c>
      <c r="L484" s="281"/>
      <c r="M484" s="282"/>
    </row>
    <row r="485" spans="3:20" ht="12" thickBot="1">
      <c r="C485" s="166" t="s">
        <v>226</v>
      </c>
      <c r="D485" s="167" t="s">
        <v>284</v>
      </c>
      <c r="E485" s="166" t="s">
        <v>285</v>
      </c>
      <c r="F485" s="167"/>
      <c r="G485" s="166" t="s">
        <v>285</v>
      </c>
      <c r="H485" s="262" t="s">
        <v>286</v>
      </c>
      <c r="I485" s="263"/>
      <c r="J485" s="262" t="s">
        <v>287</v>
      </c>
      <c r="K485" s="263"/>
      <c r="L485" s="283" t="s">
        <v>288</v>
      </c>
      <c r="M485" s="284"/>
      <c r="O485" s="264" t="s">
        <v>289</v>
      </c>
      <c r="P485" s="265"/>
      <c r="Q485" s="264" t="s">
        <v>290</v>
      </c>
      <c r="R485" s="265"/>
      <c r="S485" s="264" t="s">
        <v>284</v>
      </c>
      <c r="T485" s="265"/>
    </row>
    <row r="486" spans="3:20" ht="12" thickBot="1">
      <c r="C486" s="169" t="s">
        <v>291</v>
      </c>
      <c r="D486" s="170" t="s">
        <v>292</v>
      </c>
      <c r="E486" s="158"/>
      <c r="F486" s="170"/>
      <c r="G486" s="158"/>
      <c r="H486" s="171"/>
      <c r="I486" s="170"/>
      <c r="J486" s="171"/>
      <c r="K486" s="170"/>
      <c r="L486" s="171"/>
      <c r="M486" s="170"/>
      <c r="O486" s="172">
        <f t="shared" ref="O486:P488" si="68">H486+J486+L486</f>
        <v>0</v>
      </c>
      <c r="P486" s="172">
        <f t="shared" si="68"/>
        <v>0</v>
      </c>
      <c r="Q486" s="172">
        <f>IF(H486&gt;I486,1,0)+IF(J486&gt;K486,1,0)+IF(L486&gt;M486,1,0)</f>
        <v>0</v>
      </c>
      <c r="R486" s="173">
        <f>IF(H486&lt;I486,1,0)+IF(J486&lt;K486,1,0)+IF(L486&lt;M486,1,0)</f>
        <v>0</v>
      </c>
      <c r="S486" s="173">
        <f>IF(Q486&gt;R486,1,0)</f>
        <v>0</v>
      </c>
      <c r="T486" s="173">
        <f>IF(Q486&lt;R486,1,0)</f>
        <v>0</v>
      </c>
    </row>
    <row r="487" spans="3:20" ht="12" thickBot="1">
      <c r="C487" s="158"/>
      <c r="D487" s="170" t="s">
        <v>293</v>
      </c>
      <c r="E487" s="158"/>
      <c r="F487" s="170"/>
      <c r="G487" s="158"/>
      <c r="H487" s="171"/>
      <c r="I487" s="170"/>
      <c r="J487" s="171"/>
      <c r="K487" s="170"/>
      <c r="L487" s="171"/>
      <c r="M487" s="170"/>
      <c r="O487" s="174">
        <f t="shared" si="68"/>
        <v>0</v>
      </c>
      <c r="P487" s="174">
        <f t="shared" si="68"/>
        <v>0</v>
      </c>
      <c r="Q487" s="174">
        <f>IF(H487&gt;I487,1,0)+IF(J487&gt;K487,1,0)+IF(L487&gt;M487,1,0)</f>
        <v>0</v>
      </c>
      <c r="R487" s="175">
        <f>IF(H487&lt;I487,1,0)+IF(J487&lt;K487,1,0)+IF(L487&lt;M487,1,0)</f>
        <v>0</v>
      </c>
      <c r="S487" s="175">
        <f>IF(Q487&gt;R487,1,0)</f>
        <v>0</v>
      </c>
      <c r="T487" s="175">
        <f>IF(Q487&lt;R487,1,0)</f>
        <v>0</v>
      </c>
    </row>
    <row r="488" spans="3:20" ht="12" customHeight="1" thickBot="1">
      <c r="C488" s="266"/>
      <c r="D488" s="268" t="s">
        <v>294</v>
      </c>
      <c r="E488" s="158"/>
      <c r="F488" s="176"/>
      <c r="G488" s="158"/>
      <c r="H488" s="270"/>
      <c r="I488" s="273"/>
      <c r="J488" s="270"/>
      <c r="K488" s="273"/>
      <c r="L488" s="270"/>
      <c r="M488" s="273"/>
      <c r="O488" s="285">
        <f t="shared" si="68"/>
        <v>0</v>
      </c>
      <c r="P488" s="285">
        <f t="shared" si="68"/>
        <v>0</v>
      </c>
      <c r="Q488" s="285">
        <f>IF(H488&gt;I488,1,0)+IF(J488&gt;K488,1,0)+IF(L488&gt;M488,1,0)</f>
        <v>0</v>
      </c>
      <c r="R488" s="285">
        <f>IF(H488&lt;I488,1,0)+IF(J488&lt;K488,1,0)+IF(L488&lt;M488,1,0)</f>
        <v>0</v>
      </c>
      <c r="S488" s="285">
        <f>IF(Q488&gt;R488,1,0)</f>
        <v>0</v>
      </c>
      <c r="T488" s="285">
        <f>IF(Q488&lt;R488,1,0)</f>
        <v>0</v>
      </c>
    </row>
    <row r="489" spans="3:20" ht="12" thickBot="1">
      <c r="C489" s="266"/>
      <c r="D489" s="268"/>
      <c r="E489" s="177" t="s">
        <v>283</v>
      </c>
      <c r="F489" s="178"/>
      <c r="G489" s="177" t="s">
        <v>283</v>
      </c>
      <c r="H489" s="271"/>
      <c r="I489" s="274"/>
      <c r="J489" s="271"/>
      <c r="K489" s="274"/>
      <c r="L489" s="271"/>
      <c r="M489" s="274"/>
      <c r="O489" s="286"/>
      <c r="P489" s="286"/>
      <c r="Q489" s="286"/>
      <c r="R489" s="286"/>
      <c r="S489" s="286"/>
      <c r="T489" s="286"/>
    </row>
    <row r="490" spans="3:20" ht="12" thickBot="1">
      <c r="C490" s="267"/>
      <c r="D490" s="269"/>
      <c r="E490" s="158"/>
      <c r="F490" s="179"/>
      <c r="G490" s="158"/>
      <c r="H490" s="272"/>
      <c r="I490" s="275"/>
      <c r="J490" s="272"/>
      <c r="K490" s="275"/>
      <c r="L490" s="272"/>
      <c r="M490" s="275"/>
      <c r="O490" s="287"/>
      <c r="P490" s="287"/>
      <c r="Q490" s="287"/>
      <c r="R490" s="287"/>
      <c r="S490" s="287"/>
      <c r="T490" s="287"/>
    </row>
    <row r="491" spans="3:20" ht="12" thickBot="1">
      <c r="G491" s="180"/>
      <c r="H491" s="180"/>
      <c r="O491" s="175">
        <f t="shared" ref="O491:T491" si="69">O486+O487+O488</f>
        <v>0</v>
      </c>
      <c r="P491" s="175">
        <f t="shared" si="69"/>
        <v>0</v>
      </c>
      <c r="Q491" s="174">
        <f t="shared" si="69"/>
        <v>0</v>
      </c>
      <c r="R491" s="175">
        <f t="shared" si="69"/>
        <v>0</v>
      </c>
      <c r="S491" s="175">
        <f t="shared" si="69"/>
        <v>0</v>
      </c>
      <c r="T491" s="175">
        <f t="shared" si="69"/>
        <v>0</v>
      </c>
    </row>
    <row r="492" spans="3:20">
      <c r="C492" s="244" t="s">
        <v>278</v>
      </c>
      <c r="D492" s="245"/>
      <c r="E492" s="245"/>
      <c r="F492" s="245"/>
      <c r="G492" s="245"/>
      <c r="H492" s="245"/>
      <c r="I492" s="245"/>
      <c r="J492" s="245"/>
      <c r="K492" s="245"/>
      <c r="L492" s="245"/>
      <c r="M492" s="246"/>
    </row>
    <row r="493" spans="3:20" ht="12" thickBot="1">
      <c r="C493" s="247"/>
      <c r="D493" s="248"/>
      <c r="E493" s="248"/>
      <c r="F493" s="248"/>
      <c r="G493" s="248"/>
      <c r="H493" s="248"/>
      <c r="I493" s="248"/>
      <c r="J493" s="248"/>
      <c r="K493" s="248"/>
      <c r="L493" s="248"/>
      <c r="M493" s="249"/>
    </row>
    <row r="494" spans="3:20" ht="12" thickBot="1">
      <c r="C494" s="250" t="s">
        <v>225</v>
      </c>
      <c r="D494" s="251"/>
      <c r="E494" s="252" t="s">
        <v>279</v>
      </c>
      <c r="F494" s="253"/>
      <c r="G494" s="154" t="s">
        <v>280</v>
      </c>
      <c r="H494" s="254" t="s">
        <v>281</v>
      </c>
      <c r="I494" s="255"/>
      <c r="J494" s="255"/>
      <c r="K494" s="255"/>
      <c r="L494" s="255"/>
      <c r="M494" s="256"/>
      <c r="R494" s="155"/>
      <c r="S494" s="156"/>
      <c r="T494" s="157"/>
    </row>
    <row r="495" spans="3:20" ht="12" thickBot="1">
      <c r="C495" s="257"/>
      <c r="D495" s="258"/>
      <c r="E495" s="261"/>
      <c r="F495" s="263"/>
      <c r="G495" s="158"/>
      <c r="H495" s="261"/>
      <c r="I495" s="262"/>
      <c r="J495" s="262"/>
      <c r="K495" s="262"/>
      <c r="L495" s="262"/>
      <c r="M495" s="263"/>
    </row>
    <row r="496" spans="3:20" ht="12" thickBot="1">
      <c r="C496" s="261"/>
      <c r="D496" s="262"/>
      <c r="E496" s="262"/>
      <c r="F496" s="262"/>
      <c r="G496" s="262"/>
      <c r="H496" s="262"/>
      <c r="I496" s="262"/>
      <c r="J496" s="262"/>
      <c r="K496" s="262"/>
      <c r="L496" s="262"/>
      <c r="M496" s="263"/>
    </row>
    <row r="497" spans="3:20" ht="12" thickBot="1">
      <c r="C497" s="159" t="s">
        <v>227</v>
      </c>
      <c r="D497" s="160"/>
      <c r="E497" s="159" t="s">
        <v>282</v>
      </c>
      <c r="F497" s="160" t="s">
        <v>283</v>
      </c>
      <c r="G497" s="159" t="s">
        <v>282</v>
      </c>
      <c r="H497" s="276" t="s">
        <v>228</v>
      </c>
      <c r="I497" s="276"/>
      <c r="J497" s="276"/>
      <c r="K497" s="276"/>
      <c r="L497" s="276"/>
      <c r="M497" s="251"/>
    </row>
    <row r="498" spans="3:20" ht="12" thickBot="1">
      <c r="C498" s="161"/>
      <c r="D498" s="162"/>
      <c r="E498" s="163"/>
      <c r="F498" s="162"/>
      <c r="G498" s="161"/>
      <c r="H498" s="277">
        <f>S505</f>
        <v>0</v>
      </c>
      <c r="I498" s="278"/>
      <c r="J498" s="279"/>
      <c r="K498" s="280">
        <f>T505</f>
        <v>0</v>
      </c>
      <c r="L498" s="281"/>
      <c r="M498" s="282"/>
    </row>
    <row r="499" spans="3:20" ht="12" thickBot="1">
      <c r="C499" s="166" t="s">
        <v>226</v>
      </c>
      <c r="D499" s="167" t="s">
        <v>284</v>
      </c>
      <c r="E499" s="166" t="s">
        <v>285</v>
      </c>
      <c r="F499" s="167"/>
      <c r="G499" s="166" t="s">
        <v>285</v>
      </c>
      <c r="H499" s="262" t="s">
        <v>286</v>
      </c>
      <c r="I499" s="263"/>
      <c r="J499" s="262" t="s">
        <v>287</v>
      </c>
      <c r="K499" s="263"/>
      <c r="L499" s="283" t="s">
        <v>288</v>
      </c>
      <c r="M499" s="284"/>
      <c r="O499" s="264" t="s">
        <v>289</v>
      </c>
      <c r="P499" s="265"/>
      <c r="Q499" s="264" t="s">
        <v>290</v>
      </c>
      <c r="R499" s="265"/>
      <c r="S499" s="264" t="s">
        <v>284</v>
      </c>
      <c r="T499" s="265"/>
    </row>
    <row r="500" spans="3:20" ht="12" thickBot="1">
      <c r="C500" s="169" t="s">
        <v>291</v>
      </c>
      <c r="D500" s="170" t="s">
        <v>292</v>
      </c>
      <c r="E500" s="158"/>
      <c r="F500" s="170"/>
      <c r="G500" s="158"/>
      <c r="H500" s="171"/>
      <c r="I500" s="170"/>
      <c r="J500" s="171"/>
      <c r="K500" s="170"/>
      <c r="L500" s="171"/>
      <c r="M500" s="170"/>
      <c r="O500" s="172">
        <f t="shared" ref="O500:P502" si="70">H500+J500+L500</f>
        <v>0</v>
      </c>
      <c r="P500" s="172">
        <f t="shared" si="70"/>
        <v>0</v>
      </c>
      <c r="Q500" s="172">
        <f>IF(H500&gt;I500,1,0)+IF(J500&gt;K500,1,0)+IF(L500&gt;M500,1,0)</f>
        <v>0</v>
      </c>
      <c r="R500" s="173">
        <f>IF(H500&lt;I500,1,0)+IF(J500&lt;K500,1,0)+IF(L500&lt;M500,1,0)</f>
        <v>0</v>
      </c>
      <c r="S500" s="173">
        <f>IF(Q500&gt;R500,1,0)</f>
        <v>0</v>
      </c>
      <c r="T500" s="173">
        <f>IF(Q500&lt;R500,1,0)</f>
        <v>0</v>
      </c>
    </row>
    <row r="501" spans="3:20" ht="12" thickBot="1">
      <c r="C501" s="158"/>
      <c r="D501" s="170" t="s">
        <v>293</v>
      </c>
      <c r="E501" s="158"/>
      <c r="F501" s="170"/>
      <c r="G501" s="158"/>
      <c r="H501" s="171"/>
      <c r="I501" s="170"/>
      <c r="J501" s="171"/>
      <c r="K501" s="170"/>
      <c r="L501" s="171"/>
      <c r="M501" s="170"/>
      <c r="O501" s="174">
        <f t="shared" si="70"/>
        <v>0</v>
      </c>
      <c r="P501" s="174">
        <f t="shared" si="70"/>
        <v>0</v>
      </c>
      <c r="Q501" s="174">
        <f>IF(H501&gt;I501,1,0)+IF(J501&gt;K501,1,0)+IF(L501&gt;M501,1,0)</f>
        <v>0</v>
      </c>
      <c r="R501" s="175">
        <f>IF(H501&lt;I501,1,0)+IF(J501&lt;K501,1,0)+IF(L501&lt;M501,1,0)</f>
        <v>0</v>
      </c>
      <c r="S501" s="175">
        <f>IF(Q501&gt;R501,1,0)</f>
        <v>0</v>
      </c>
      <c r="T501" s="175">
        <f>IF(Q501&lt;R501,1,0)</f>
        <v>0</v>
      </c>
    </row>
    <row r="502" spans="3:20" ht="12" customHeight="1" thickBot="1">
      <c r="C502" s="266"/>
      <c r="D502" s="268" t="s">
        <v>294</v>
      </c>
      <c r="E502" s="158"/>
      <c r="F502" s="176"/>
      <c r="G502" s="158"/>
      <c r="H502" s="270"/>
      <c r="I502" s="273"/>
      <c r="J502" s="270"/>
      <c r="K502" s="273"/>
      <c r="L502" s="270"/>
      <c r="M502" s="273"/>
      <c r="O502" s="285">
        <f t="shared" si="70"/>
        <v>0</v>
      </c>
      <c r="P502" s="285">
        <f t="shared" si="70"/>
        <v>0</v>
      </c>
      <c r="Q502" s="285">
        <f>IF(H502&gt;I502,1,0)+IF(J502&gt;K502,1,0)+IF(L502&gt;M502,1,0)</f>
        <v>0</v>
      </c>
      <c r="R502" s="285">
        <f>IF(H502&lt;I502,1,0)+IF(J502&lt;K502,1,0)+IF(L502&lt;M502,1,0)</f>
        <v>0</v>
      </c>
      <c r="S502" s="285">
        <f>IF(Q502&gt;R502,1,0)</f>
        <v>0</v>
      </c>
      <c r="T502" s="285">
        <f>IF(Q502&lt;R502,1,0)</f>
        <v>0</v>
      </c>
    </row>
    <row r="503" spans="3:20" ht="12" thickBot="1">
      <c r="C503" s="266"/>
      <c r="D503" s="268"/>
      <c r="E503" s="177" t="s">
        <v>283</v>
      </c>
      <c r="F503" s="178"/>
      <c r="G503" s="177" t="s">
        <v>283</v>
      </c>
      <c r="H503" s="271"/>
      <c r="I503" s="274"/>
      <c r="J503" s="271"/>
      <c r="K503" s="274"/>
      <c r="L503" s="271"/>
      <c r="M503" s="274"/>
      <c r="O503" s="286"/>
      <c r="P503" s="286"/>
      <c r="Q503" s="286"/>
      <c r="R503" s="286"/>
      <c r="S503" s="286"/>
      <c r="T503" s="286"/>
    </row>
    <row r="504" spans="3:20" ht="12" thickBot="1">
      <c r="C504" s="267"/>
      <c r="D504" s="269"/>
      <c r="E504" s="158"/>
      <c r="F504" s="179"/>
      <c r="G504" s="158"/>
      <c r="H504" s="272"/>
      <c r="I504" s="275"/>
      <c r="J504" s="272"/>
      <c r="K504" s="275"/>
      <c r="L504" s="272"/>
      <c r="M504" s="275"/>
      <c r="O504" s="287"/>
      <c r="P504" s="287"/>
      <c r="Q504" s="287"/>
      <c r="R504" s="287"/>
      <c r="S504" s="287"/>
      <c r="T504" s="287"/>
    </row>
    <row r="505" spans="3:20" ht="12" thickBot="1">
      <c r="G505" s="180"/>
      <c r="H505" s="180"/>
      <c r="O505" s="175">
        <f t="shared" ref="O505:T505" si="71">O500+O501+O502</f>
        <v>0</v>
      </c>
      <c r="P505" s="175">
        <f t="shared" si="71"/>
        <v>0</v>
      </c>
      <c r="Q505" s="174">
        <f t="shared" si="71"/>
        <v>0</v>
      </c>
      <c r="R505" s="175">
        <f t="shared" si="71"/>
        <v>0</v>
      </c>
      <c r="S505" s="175">
        <f t="shared" si="71"/>
        <v>0</v>
      </c>
      <c r="T505" s="175">
        <f t="shared" si="71"/>
        <v>0</v>
      </c>
    </row>
    <row r="506" spans="3:20">
      <c r="C506" s="244" t="s">
        <v>278</v>
      </c>
      <c r="D506" s="245"/>
      <c r="E506" s="245"/>
      <c r="F506" s="245"/>
      <c r="G506" s="245"/>
      <c r="H506" s="245"/>
      <c r="I506" s="245"/>
      <c r="J506" s="245"/>
      <c r="K506" s="245"/>
      <c r="L506" s="245"/>
      <c r="M506" s="246"/>
    </row>
    <row r="507" spans="3:20" ht="12" thickBot="1">
      <c r="C507" s="247"/>
      <c r="D507" s="248"/>
      <c r="E507" s="248"/>
      <c r="F507" s="248"/>
      <c r="G507" s="248"/>
      <c r="H507" s="248"/>
      <c r="I507" s="248"/>
      <c r="J507" s="248"/>
      <c r="K507" s="248"/>
      <c r="L507" s="248"/>
      <c r="M507" s="249"/>
    </row>
    <row r="508" spans="3:20" ht="12" thickBot="1">
      <c r="C508" s="250" t="s">
        <v>225</v>
      </c>
      <c r="D508" s="251"/>
      <c r="E508" s="252" t="s">
        <v>279</v>
      </c>
      <c r="F508" s="253"/>
      <c r="G508" s="154" t="s">
        <v>280</v>
      </c>
      <c r="H508" s="254" t="s">
        <v>281</v>
      </c>
      <c r="I508" s="255"/>
      <c r="J508" s="255"/>
      <c r="K508" s="255"/>
      <c r="L508" s="255"/>
      <c r="M508" s="256"/>
      <c r="R508" s="155"/>
      <c r="S508" s="156"/>
      <c r="T508" s="157"/>
    </row>
    <row r="509" spans="3:20" ht="12" thickBot="1">
      <c r="C509" s="257"/>
      <c r="D509" s="258"/>
      <c r="E509" s="261"/>
      <c r="F509" s="263"/>
      <c r="G509" s="158"/>
      <c r="H509" s="261"/>
      <c r="I509" s="262"/>
      <c r="J509" s="262"/>
      <c r="K509" s="262"/>
      <c r="L509" s="262"/>
      <c r="M509" s="263"/>
    </row>
    <row r="510" spans="3:20" ht="12" thickBot="1">
      <c r="C510" s="261"/>
      <c r="D510" s="262"/>
      <c r="E510" s="262"/>
      <c r="F510" s="262"/>
      <c r="G510" s="262"/>
      <c r="H510" s="262"/>
      <c r="I510" s="262"/>
      <c r="J510" s="262"/>
      <c r="K510" s="262"/>
      <c r="L510" s="262"/>
      <c r="M510" s="263"/>
    </row>
    <row r="511" spans="3:20" ht="12" thickBot="1">
      <c r="C511" s="159" t="s">
        <v>227</v>
      </c>
      <c r="D511" s="160"/>
      <c r="E511" s="159" t="s">
        <v>282</v>
      </c>
      <c r="F511" s="160" t="s">
        <v>283</v>
      </c>
      <c r="G511" s="159" t="s">
        <v>282</v>
      </c>
      <c r="H511" s="276" t="s">
        <v>228</v>
      </c>
      <c r="I511" s="276"/>
      <c r="J511" s="276"/>
      <c r="K511" s="276"/>
      <c r="L511" s="276"/>
      <c r="M511" s="251"/>
    </row>
    <row r="512" spans="3:20" ht="12" thickBot="1">
      <c r="C512" s="161"/>
      <c r="D512" s="162"/>
      <c r="E512" s="163"/>
      <c r="F512" s="162"/>
      <c r="G512" s="161"/>
      <c r="H512" s="277">
        <f>S519</f>
        <v>0</v>
      </c>
      <c r="I512" s="278"/>
      <c r="J512" s="279"/>
      <c r="K512" s="280">
        <f>T519</f>
        <v>0</v>
      </c>
      <c r="L512" s="281"/>
      <c r="M512" s="282"/>
    </row>
    <row r="513" spans="3:20" ht="12" thickBot="1">
      <c r="C513" s="166" t="s">
        <v>226</v>
      </c>
      <c r="D513" s="167" t="s">
        <v>284</v>
      </c>
      <c r="E513" s="166" t="s">
        <v>285</v>
      </c>
      <c r="F513" s="167"/>
      <c r="G513" s="166" t="s">
        <v>285</v>
      </c>
      <c r="H513" s="262" t="s">
        <v>286</v>
      </c>
      <c r="I513" s="263"/>
      <c r="J513" s="262" t="s">
        <v>287</v>
      </c>
      <c r="K513" s="263"/>
      <c r="L513" s="283" t="s">
        <v>288</v>
      </c>
      <c r="M513" s="284"/>
      <c r="O513" s="264" t="s">
        <v>289</v>
      </c>
      <c r="P513" s="265"/>
      <c r="Q513" s="264" t="s">
        <v>290</v>
      </c>
      <c r="R513" s="265"/>
      <c r="S513" s="264" t="s">
        <v>284</v>
      </c>
      <c r="T513" s="265"/>
    </row>
    <row r="514" spans="3:20" ht="12" thickBot="1">
      <c r="C514" s="169" t="s">
        <v>291</v>
      </c>
      <c r="D514" s="170" t="s">
        <v>292</v>
      </c>
      <c r="E514" s="158"/>
      <c r="F514" s="170"/>
      <c r="G514" s="158"/>
      <c r="H514" s="171"/>
      <c r="I514" s="170"/>
      <c r="J514" s="171"/>
      <c r="K514" s="170"/>
      <c r="L514" s="171"/>
      <c r="M514" s="170"/>
      <c r="O514" s="172">
        <f t="shared" ref="O514:P516" si="72">H514+J514+L514</f>
        <v>0</v>
      </c>
      <c r="P514" s="172">
        <f t="shared" si="72"/>
        <v>0</v>
      </c>
      <c r="Q514" s="172">
        <f>IF(H514&gt;I514,1,0)+IF(J514&gt;K514,1,0)+IF(L514&gt;M514,1,0)</f>
        <v>0</v>
      </c>
      <c r="R514" s="173">
        <f>IF(H514&lt;I514,1,0)+IF(J514&lt;K514,1,0)+IF(L514&lt;M514,1,0)</f>
        <v>0</v>
      </c>
      <c r="S514" s="173">
        <f>IF(Q514&gt;R514,1,0)</f>
        <v>0</v>
      </c>
      <c r="T514" s="173">
        <f>IF(Q514&lt;R514,1,0)</f>
        <v>0</v>
      </c>
    </row>
    <row r="515" spans="3:20" ht="12" thickBot="1">
      <c r="C515" s="158"/>
      <c r="D515" s="170" t="s">
        <v>293</v>
      </c>
      <c r="E515" s="158"/>
      <c r="F515" s="170"/>
      <c r="G515" s="158"/>
      <c r="H515" s="171"/>
      <c r="I515" s="170"/>
      <c r="J515" s="171"/>
      <c r="K515" s="170"/>
      <c r="L515" s="171"/>
      <c r="M515" s="170"/>
      <c r="O515" s="174">
        <f t="shared" si="72"/>
        <v>0</v>
      </c>
      <c r="P515" s="174">
        <f t="shared" si="72"/>
        <v>0</v>
      </c>
      <c r="Q515" s="174">
        <f>IF(H515&gt;I515,1,0)+IF(J515&gt;K515,1,0)+IF(L515&gt;M515,1,0)</f>
        <v>0</v>
      </c>
      <c r="R515" s="175">
        <f>IF(H515&lt;I515,1,0)+IF(J515&lt;K515,1,0)+IF(L515&lt;M515,1,0)</f>
        <v>0</v>
      </c>
      <c r="S515" s="175">
        <f>IF(Q515&gt;R515,1,0)</f>
        <v>0</v>
      </c>
      <c r="T515" s="175">
        <f>IF(Q515&lt;R515,1,0)</f>
        <v>0</v>
      </c>
    </row>
    <row r="516" spans="3:20" ht="12" customHeight="1" thickBot="1">
      <c r="C516" s="266"/>
      <c r="D516" s="268" t="s">
        <v>294</v>
      </c>
      <c r="E516" s="158"/>
      <c r="F516" s="176"/>
      <c r="G516" s="158"/>
      <c r="H516" s="270"/>
      <c r="I516" s="273"/>
      <c r="J516" s="270"/>
      <c r="K516" s="273"/>
      <c r="L516" s="270"/>
      <c r="M516" s="273"/>
      <c r="O516" s="285">
        <f t="shared" si="72"/>
        <v>0</v>
      </c>
      <c r="P516" s="285">
        <f t="shared" si="72"/>
        <v>0</v>
      </c>
      <c r="Q516" s="285">
        <f>IF(H516&gt;I516,1,0)+IF(J516&gt;K516,1,0)+IF(L516&gt;M516,1,0)</f>
        <v>0</v>
      </c>
      <c r="R516" s="285">
        <f>IF(H516&lt;I516,1,0)+IF(J516&lt;K516,1,0)+IF(L516&lt;M516,1,0)</f>
        <v>0</v>
      </c>
      <c r="S516" s="285">
        <f>IF(Q516&gt;R516,1,0)</f>
        <v>0</v>
      </c>
      <c r="T516" s="285">
        <f>IF(Q516&lt;R516,1,0)</f>
        <v>0</v>
      </c>
    </row>
    <row r="517" spans="3:20" ht="12" thickBot="1">
      <c r="C517" s="266"/>
      <c r="D517" s="268"/>
      <c r="E517" s="177" t="s">
        <v>283</v>
      </c>
      <c r="F517" s="178"/>
      <c r="G517" s="177" t="s">
        <v>283</v>
      </c>
      <c r="H517" s="271"/>
      <c r="I517" s="274"/>
      <c r="J517" s="271"/>
      <c r="K517" s="274"/>
      <c r="L517" s="271"/>
      <c r="M517" s="274"/>
      <c r="O517" s="286"/>
      <c r="P517" s="286"/>
      <c r="Q517" s="286"/>
      <c r="R517" s="286"/>
      <c r="S517" s="286"/>
      <c r="T517" s="286"/>
    </row>
    <row r="518" spans="3:20" ht="12" thickBot="1">
      <c r="C518" s="267"/>
      <c r="D518" s="269"/>
      <c r="E518" s="158"/>
      <c r="F518" s="179"/>
      <c r="G518" s="158"/>
      <c r="H518" s="272"/>
      <c r="I518" s="275"/>
      <c r="J518" s="272"/>
      <c r="K518" s="275"/>
      <c r="L518" s="272"/>
      <c r="M518" s="275"/>
      <c r="O518" s="287"/>
      <c r="P518" s="287"/>
      <c r="Q518" s="287"/>
      <c r="R518" s="287"/>
      <c r="S518" s="287"/>
      <c r="T518" s="287"/>
    </row>
    <row r="519" spans="3:20" ht="12" thickBot="1">
      <c r="G519" s="180"/>
      <c r="H519" s="180"/>
      <c r="O519" s="175">
        <f t="shared" ref="O519:T519" si="73">O514+O515+O516</f>
        <v>0</v>
      </c>
      <c r="P519" s="175">
        <f t="shared" si="73"/>
        <v>0</v>
      </c>
      <c r="Q519" s="174">
        <f t="shared" si="73"/>
        <v>0</v>
      </c>
      <c r="R519" s="175">
        <f t="shared" si="73"/>
        <v>0</v>
      </c>
      <c r="S519" s="175">
        <f t="shared" si="73"/>
        <v>0</v>
      </c>
      <c r="T519" s="175">
        <f t="shared" si="73"/>
        <v>0</v>
      </c>
    </row>
    <row r="520" spans="3:20">
      <c r="C520" s="244" t="s">
        <v>278</v>
      </c>
      <c r="D520" s="245"/>
      <c r="E520" s="245"/>
      <c r="F520" s="245"/>
      <c r="G520" s="245"/>
      <c r="H520" s="245"/>
      <c r="I520" s="245"/>
      <c r="J520" s="245"/>
      <c r="K520" s="245"/>
      <c r="L520" s="245"/>
      <c r="M520" s="246"/>
    </row>
    <row r="521" spans="3:20" ht="12" thickBot="1">
      <c r="C521" s="247"/>
      <c r="D521" s="248"/>
      <c r="E521" s="248"/>
      <c r="F521" s="248"/>
      <c r="G521" s="248"/>
      <c r="H521" s="248"/>
      <c r="I521" s="248"/>
      <c r="J521" s="248"/>
      <c r="K521" s="248"/>
      <c r="L521" s="248"/>
      <c r="M521" s="249"/>
    </row>
    <row r="522" spans="3:20" ht="12" thickBot="1">
      <c r="C522" s="250" t="s">
        <v>225</v>
      </c>
      <c r="D522" s="251"/>
      <c r="E522" s="252" t="s">
        <v>279</v>
      </c>
      <c r="F522" s="253"/>
      <c r="G522" s="154" t="s">
        <v>280</v>
      </c>
      <c r="H522" s="254" t="s">
        <v>281</v>
      </c>
      <c r="I522" s="255"/>
      <c r="J522" s="255"/>
      <c r="K522" s="255"/>
      <c r="L522" s="255"/>
      <c r="M522" s="256"/>
      <c r="R522" s="155"/>
      <c r="S522" s="156"/>
      <c r="T522" s="157"/>
    </row>
    <row r="523" spans="3:20" ht="12" thickBot="1">
      <c r="C523" s="257"/>
      <c r="D523" s="258"/>
      <c r="E523" s="261"/>
      <c r="F523" s="263"/>
      <c r="G523" s="158"/>
      <c r="H523" s="261"/>
      <c r="I523" s="262"/>
      <c r="J523" s="262"/>
      <c r="K523" s="262"/>
      <c r="L523" s="262"/>
      <c r="M523" s="263"/>
    </row>
    <row r="524" spans="3:20" ht="12" thickBot="1">
      <c r="C524" s="261"/>
      <c r="D524" s="262"/>
      <c r="E524" s="262"/>
      <c r="F524" s="262"/>
      <c r="G524" s="262"/>
      <c r="H524" s="262"/>
      <c r="I524" s="262"/>
      <c r="J524" s="262"/>
      <c r="K524" s="262"/>
      <c r="L524" s="262"/>
      <c r="M524" s="263"/>
    </row>
    <row r="525" spans="3:20" ht="12" thickBot="1">
      <c r="C525" s="159" t="s">
        <v>227</v>
      </c>
      <c r="D525" s="160"/>
      <c r="E525" s="159" t="s">
        <v>282</v>
      </c>
      <c r="F525" s="160" t="s">
        <v>283</v>
      </c>
      <c r="G525" s="159" t="s">
        <v>282</v>
      </c>
      <c r="H525" s="276" t="s">
        <v>228</v>
      </c>
      <c r="I525" s="276"/>
      <c r="J525" s="276"/>
      <c r="K525" s="276"/>
      <c r="L525" s="276"/>
      <c r="M525" s="251"/>
    </row>
    <row r="526" spans="3:20" ht="12" thickBot="1">
      <c r="C526" s="161"/>
      <c r="D526" s="162"/>
      <c r="E526" s="163"/>
      <c r="F526" s="162"/>
      <c r="G526" s="161"/>
      <c r="H526" s="277">
        <f>S533</f>
        <v>0</v>
      </c>
      <c r="I526" s="278"/>
      <c r="J526" s="279"/>
      <c r="K526" s="280">
        <f>T533</f>
        <v>0</v>
      </c>
      <c r="L526" s="281"/>
      <c r="M526" s="282"/>
    </row>
    <row r="527" spans="3:20" ht="12" thickBot="1">
      <c r="C527" s="166" t="s">
        <v>226</v>
      </c>
      <c r="D527" s="167" t="s">
        <v>284</v>
      </c>
      <c r="E527" s="166" t="s">
        <v>285</v>
      </c>
      <c r="F527" s="167"/>
      <c r="G527" s="166" t="s">
        <v>285</v>
      </c>
      <c r="H527" s="262" t="s">
        <v>286</v>
      </c>
      <c r="I527" s="263"/>
      <c r="J527" s="262" t="s">
        <v>287</v>
      </c>
      <c r="K527" s="263"/>
      <c r="L527" s="283" t="s">
        <v>288</v>
      </c>
      <c r="M527" s="284"/>
      <c r="O527" s="264" t="s">
        <v>289</v>
      </c>
      <c r="P527" s="265"/>
      <c r="Q527" s="264" t="s">
        <v>290</v>
      </c>
      <c r="R527" s="265"/>
      <c r="S527" s="264" t="s">
        <v>284</v>
      </c>
      <c r="T527" s="265"/>
    </row>
    <row r="528" spans="3:20" ht="12" thickBot="1">
      <c r="C528" s="169" t="s">
        <v>291</v>
      </c>
      <c r="D528" s="170" t="s">
        <v>292</v>
      </c>
      <c r="E528" s="158"/>
      <c r="F528" s="170"/>
      <c r="G528" s="158"/>
      <c r="H528" s="171"/>
      <c r="I528" s="170"/>
      <c r="J528" s="171"/>
      <c r="K528" s="170"/>
      <c r="L528" s="171"/>
      <c r="M528" s="170"/>
      <c r="O528" s="172">
        <f t="shared" ref="O528:P530" si="74">H528+J528+L528</f>
        <v>0</v>
      </c>
      <c r="P528" s="172">
        <f t="shared" si="74"/>
        <v>0</v>
      </c>
      <c r="Q528" s="172">
        <f>IF(H528&gt;I528,1,0)+IF(J528&gt;K528,1,0)+IF(L528&gt;M528,1,0)</f>
        <v>0</v>
      </c>
      <c r="R528" s="173">
        <f>IF(H528&lt;I528,1,0)+IF(J528&lt;K528,1,0)+IF(L528&lt;M528,1,0)</f>
        <v>0</v>
      </c>
      <c r="S528" s="173">
        <f>IF(Q528&gt;R528,1,0)</f>
        <v>0</v>
      </c>
      <c r="T528" s="173">
        <f>IF(Q528&lt;R528,1,0)</f>
        <v>0</v>
      </c>
    </row>
    <row r="529" spans="3:20" ht="12" thickBot="1">
      <c r="C529" s="158"/>
      <c r="D529" s="170" t="s">
        <v>293</v>
      </c>
      <c r="E529" s="158"/>
      <c r="F529" s="170"/>
      <c r="G529" s="158"/>
      <c r="H529" s="171"/>
      <c r="I529" s="170"/>
      <c r="J529" s="171"/>
      <c r="K529" s="170"/>
      <c r="L529" s="171"/>
      <c r="M529" s="170"/>
      <c r="O529" s="174">
        <f t="shared" si="74"/>
        <v>0</v>
      </c>
      <c r="P529" s="174">
        <f t="shared" si="74"/>
        <v>0</v>
      </c>
      <c r="Q529" s="174">
        <f>IF(H529&gt;I529,1,0)+IF(J529&gt;K529,1,0)+IF(L529&gt;M529,1,0)</f>
        <v>0</v>
      </c>
      <c r="R529" s="175">
        <f>IF(H529&lt;I529,1,0)+IF(J529&lt;K529,1,0)+IF(L529&lt;M529,1,0)</f>
        <v>0</v>
      </c>
      <c r="S529" s="175">
        <f>IF(Q529&gt;R529,1,0)</f>
        <v>0</v>
      </c>
      <c r="T529" s="175">
        <f>IF(Q529&lt;R529,1,0)</f>
        <v>0</v>
      </c>
    </row>
    <row r="530" spans="3:20" ht="12" customHeight="1" thickBot="1">
      <c r="C530" s="266"/>
      <c r="D530" s="268" t="s">
        <v>294</v>
      </c>
      <c r="E530" s="158"/>
      <c r="F530" s="176"/>
      <c r="G530" s="158"/>
      <c r="H530" s="270"/>
      <c r="I530" s="273"/>
      <c r="J530" s="270"/>
      <c r="K530" s="273"/>
      <c r="L530" s="270"/>
      <c r="M530" s="273"/>
      <c r="O530" s="285">
        <f t="shared" si="74"/>
        <v>0</v>
      </c>
      <c r="P530" s="285">
        <f t="shared" si="74"/>
        <v>0</v>
      </c>
      <c r="Q530" s="285">
        <f>IF(H530&gt;I530,1,0)+IF(J530&gt;K530,1,0)+IF(L530&gt;M530,1,0)</f>
        <v>0</v>
      </c>
      <c r="R530" s="285">
        <f>IF(H530&lt;I530,1,0)+IF(J530&lt;K530,1,0)+IF(L530&lt;M530,1,0)</f>
        <v>0</v>
      </c>
      <c r="S530" s="285">
        <f>IF(Q530&gt;R530,1,0)</f>
        <v>0</v>
      </c>
      <c r="T530" s="285">
        <f>IF(Q530&lt;R530,1,0)</f>
        <v>0</v>
      </c>
    </row>
    <row r="531" spans="3:20" ht="12" thickBot="1">
      <c r="C531" s="266"/>
      <c r="D531" s="268"/>
      <c r="E531" s="177" t="s">
        <v>283</v>
      </c>
      <c r="F531" s="178"/>
      <c r="G531" s="177" t="s">
        <v>283</v>
      </c>
      <c r="H531" s="271"/>
      <c r="I531" s="274"/>
      <c r="J531" s="271"/>
      <c r="K531" s="274"/>
      <c r="L531" s="271"/>
      <c r="M531" s="274"/>
      <c r="O531" s="286"/>
      <c r="P531" s="286"/>
      <c r="Q531" s="286"/>
      <c r="R531" s="286"/>
      <c r="S531" s="286"/>
      <c r="T531" s="286"/>
    </row>
    <row r="532" spans="3:20" ht="12" thickBot="1">
      <c r="C532" s="267"/>
      <c r="D532" s="269"/>
      <c r="E532" s="158"/>
      <c r="F532" s="179"/>
      <c r="G532" s="158"/>
      <c r="H532" s="272"/>
      <c r="I532" s="275"/>
      <c r="J532" s="272"/>
      <c r="K532" s="275"/>
      <c r="L532" s="272"/>
      <c r="M532" s="275"/>
      <c r="O532" s="287"/>
      <c r="P532" s="287"/>
      <c r="Q532" s="287"/>
      <c r="R532" s="287"/>
      <c r="S532" s="287"/>
      <c r="T532" s="287"/>
    </row>
    <row r="533" spans="3:20" ht="12" thickBot="1">
      <c r="G533" s="180"/>
      <c r="H533" s="180"/>
      <c r="O533" s="175">
        <f t="shared" ref="O533:T533" si="75">O528+O529+O530</f>
        <v>0</v>
      </c>
      <c r="P533" s="175">
        <f t="shared" si="75"/>
        <v>0</v>
      </c>
      <c r="Q533" s="174">
        <f t="shared" si="75"/>
        <v>0</v>
      </c>
      <c r="R533" s="175">
        <f t="shared" si="75"/>
        <v>0</v>
      </c>
      <c r="S533" s="175">
        <f t="shared" si="75"/>
        <v>0</v>
      </c>
      <c r="T533" s="175">
        <f t="shared" si="75"/>
        <v>0</v>
      </c>
    </row>
    <row r="534" spans="3:20">
      <c r="C534" s="244" t="s">
        <v>278</v>
      </c>
      <c r="D534" s="245"/>
      <c r="E534" s="245"/>
      <c r="F534" s="245"/>
      <c r="G534" s="245"/>
      <c r="H534" s="245"/>
      <c r="I534" s="245"/>
      <c r="J534" s="245"/>
      <c r="K534" s="245"/>
      <c r="L534" s="245"/>
      <c r="M534" s="246"/>
    </row>
    <row r="535" spans="3:20" ht="12" thickBot="1">
      <c r="C535" s="247"/>
      <c r="D535" s="248"/>
      <c r="E535" s="248"/>
      <c r="F535" s="248"/>
      <c r="G535" s="248"/>
      <c r="H535" s="248"/>
      <c r="I535" s="248"/>
      <c r="J535" s="248"/>
      <c r="K535" s="248"/>
      <c r="L535" s="248"/>
      <c r="M535" s="249"/>
    </row>
    <row r="536" spans="3:20" ht="12" thickBot="1">
      <c r="C536" s="250" t="s">
        <v>225</v>
      </c>
      <c r="D536" s="251"/>
      <c r="E536" s="252" t="s">
        <v>279</v>
      </c>
      <c r="F536" s="253"/>
      <c r="G536" s="154" t="s">
        <v>280</v>
      </c>
      <c r="H536" s="254" t="s">
        <v>281</v>
      </c>
      <c r="I536" s="255"/>
      <c r="J536" s="255"/>
      <c r="K536" s="255"/>
      <c r="L536" s="255"/>
      <c r="M536" s="256"/>
      <c r="R536" s="155"/>
      <c r="S536" s="156"/>
      <c r="T536" s="157"/>
    </row>
    <row r="537" spans="3:20" ht="12" thickBot="1">
      <c r="C537" s="257"/>
      <c r="D537" s="258"/>
      <c r="E537" s="261"/>
      <c r="F537" s="263"/>
      <c r="G537" s="158"/>
      <c r="H537" s="261"/>
      <c r="I537" s="262"/>
      <c r="J537" s="262"/>
      <c r="K537" s="262"/>
      <c r="L537" s="262"/>
      <c r="M537" s="263"/>
    </row>
    <row r="538" spans="3:20" ht="12" thickBot="1">
      <c r="C538" s="261"/>
      <c r="D538" s="262"/>
      <c r="E538" s="262"/>
      <c r="F538" s="262"/>
      <c r="G538" s="262"/>
      <c r="H538" s="262"/>
      <c r="I538" s="262"/>
      <c r="J538" s="262"/>
      <c r="K538" s="262"/>
      <c r="L538" s="262"/>
      <c r="M538" s="263"/>
    </row>
    <row r="539" spans="3:20" ht="12" thickBot="1">
      <c r="C539" s="159" t="s">
        <v>227</v>
      </c>
      <c r="D539" s="160"/>
      <c r="E539" s="159" t="s">
        <v>282</v>
      </c>
      <c r="F539" s="160" t="s">
        <v>283</v>
      </c>
      <c r="G539" s="159" t="s">
        <v>282</v>
      </c>
      <c r="H539" s="276" t="s">
        <v>228</v>
      </c>
      <c r="I539" s="276"/>
      <c r="J539" s="276"/>
      <c r="K539" s="276"/>
      <c r="L539" s="276"/>
      <c r="M539" s="251"/>
    </row>
    <row r="540" spans="3:20" ht="12" thickBot="1">
      <c r="C540" s="161"/>
      <c r="D540" s="162"/>
      <c r="E540" s="163"/>
      <c r="F540" s="162"/>
      <c r="G540" s="161"/>
      <c r="H540" s="277">
        <f>S547</f>
        <v>0</v>
      </c>
      <c r="I540" s="278"/>
      <c r="J540" s="279"/>
      <c r="K540" s="280">
        <f>T547</f>
        <v>0</v>
      </c>
      <c r="L540" s="281"/>
      <c r="M540" s="282"/>
    </row>
    <row r="541" spans="3:20" ht="12" thickBot="1">
      <c r="C541" s="166" t="s">
        <v>226</v>
      </c>
      <c r="D541" s="167" t="s">
        <v>284</v>
      </c>
      <c r="E541" s="166" t="s">
        <v>285</v>
      </c>
      <c r="F541" s="167"/>
      <c r="G541" s="166" t="s">
        <v>285</v>
      </c>
      <c r="H541" s="262" t="s">
        <v>286</v>
      </c>
      <c r="I541" s="263"/>
      <c r="J541" s="262" t="s">
        <v>287</v>
      </c>
      <c r="K541" s="263"/>
      <c r="L541" s="283" t="s">
        <v>288</v>
      </c>
      <c r="M541" s="284"/>
      <c r="O541" s="264" t="s">
        <v>289</v>
      </c>
      <c r="P541" s="265"/>
      <c r="Q541" s="264" t="s">
        <v>290</v>
      </c>
      <c r="R541" s="265"/>
      <c r="S541" s="264" t="s">
        <v>284</v>
      </c>
      <c r="T541" s="265"/>
    </row>
    <row r="542" spans="3:20" ht="12" thickBot="1">
      <c r="C542" s="169" t="s">
        <v>291</v>
      </c>
      <c r="D542" s="170" t="s">
        <v>292</v>
      </c>
      <c r="E542" s="158"/>
      <c r="F542" s="170"/>
      <c r="G542" s="158"/>
      <c r="H542" s="171"/>
      <c r="I542" s="170"/>
      <c r="J542" s="171"/>
      <c r="K542" s="170"/>
      <c r="L542" s="171"/>
      <c r="M542" s="170"/>
      <c r="O542" s="172">
        <f t="shared" ref="O542:P544" si="76">H542+J542+L542</f>
        <v>0</v>
      </c>
      <c r="P542" s="172">
        <f t="shared" si="76"/>
        <v>0</v>
      </c>
      <c r="Q542" s="172">
        <f>IF(H542&gt;I542,1,0)+IF(J542&gt;K542,1,0)+IF(L542&gt;M542,1,0)</f>
        <v>0</v>
      </c>
      <c r="R542" s="173">
        <f>IF(H542&lt;I542,1,0)+IF(J542&lt;K542,1,0)+IF(L542&lt;M542,1,0)</f>
        <v>0</v>
      </c>
      <c r="S542" s="173">
        <f>IF(Q542&gt;R542,1,0)</f>
        <v>0</v>
      </c>
      <c r="T542" s="173">
        <f>IF(Q542&lt;R542,1,0)</f>
        <v>0</v>
      </c>
    </row>
    <row r="543" spans="3:20" ht="12" thickBot="1">
      <c r="C543" s="158"/>
      <c r="D543" s="170" t="s">
        <v>293</v>
      </c>
      <c r="E543" s="158"/>
      <c r="F543" s="170"/>
      <c r="G543" s="158"/>
      <c r="H543" s="171"/>
      <c r="I543" s="170"/>
      <c r="J543" s="171"/>
      <c r="K543" s="170"/>
      <c r="L543" s="171"/>
      <c r="M543" s="170"/>
      <c r="O543" s="174">
        <f t="shared" si="76"/>
        <v>0</v>
      </c>
      <c r="P543" s="174">
        <f t="shared" si="76"/>
        <v>0</v>
      </c>
      <c r="Q543" s="174">
        <f>IF(H543&gt;I543,1,0)+IF(J543&gt;K543,1,0)+IF(L543&gt;M543,1,0)</f>
        <v>0</v>
      </c>
      <c r="R543" s="175">
        <f>IF(H543&lt;I543,1,0)+IF(J543&lt;K543,1,0)+IF(L543&lt;M543,1,0)</f>
        <v>0</v>
      </c>
      <c r="S543" s="175">
        <f>IF(Q543&gt;R543,1,0)</f>
        <v>0</v>
      </c>
      <c r="T543" s="175">
        <f>IF(Q543&lt;R543,1,0)</f>
        <v>0</v>
      </c>
    </row>
    <row r="544" spans="3:20" ht="12" customHeight="1" thickBot="1">
      <c r="C544" s="266"/>
      <c r="D544" s="268" t="s">
        <v>294</v>
      </c>
      <c r="E544" s="158"/>
      <c r="F544" s="176"/>
      <c r="G544" s="158"/>
      <c r="H544" s="270"/>
      <c r="I544" s="273"/>
      <c r="J544" s="270"/>
      <c r="K544" s="273"/>
      <c r="L544" s="270"/>
      <c r="M544" s="273"/>
      <c r="O544" s="285">
        <f t="shared" si="76"/>
        <v>0</v>
      </c>
      <c r="P544" s="285">
        <f t="shared" si="76"/>
        <v>0</v>
      </c>
      <c r="Q544" s="285">
        <f>IF(H544&gt;I544,1,0)+IF(J544&gt;K544,1,0)+IF(L544&gt;M544,1,0)</f>
        <v>0</v>
      </c>
      <c r="R544" s="285">
        <f>IF(H544&lt;I544,1,0)+IF(J544&lt;K544,1,0)+IF(L544&lt;M544,1,0)</f>
        <v>0</v>
      </c>
      <c r="S544" s="285">
        <f>IF(Q544&gt;R544,1,0)</f>
        <v>0</v>
      </c>
      <c r="T544" s="285">
        <f>IF(Q544&lt;R544,1,0)</f>
        <v>0</v>
      </c>
    </row>
    <row r="545" spans="3:20" ht="12" thickBot="1">
      <c r="C545" s="266"/>
      <c r="D545" s="268"/>
      <c r="E545" s="177" t="s">
        <v>283</v>
      </c>
      <c r="F545" s="178"/>
      <c r="G545" s="177" t="s">
        <v>283</v>
      </c>
      <c r="H545" s="271"/>
      <c r="I545" s="274"/>
      <c r="J545" s="271"/>
      <c r="K545" s="274"/>
      <c r="L545" s="271"/>
      <c r="M545" s="274"/>
      <c r="O545" s="286"/>
      <c r="P545" s="286"/>
      <c r="Q545" s="286"/>
      <c r="R545" s="286"/>
      <c r="S545" s="286"/>
      <c r="T545" s="286"/>
    </row>
    <row r="546" spans="3:20" ht="12" thickBot="1">
      <c r="C546" s="267"/>
      <c r="D546" s="269"/>
      <c r="E546" s="158"/>
      <c r="F546" s="179"/>
      <c r="G546" s="158"/>
      <c r="H546" s="272"/>
      <c r="I546" s="275"/>
      <c r="J546" s="272"/>
      <c r="K546" s="275"/>
      <c r="L546" s="272"/>
      <c r="M546" s="275"/>
      <c r="O546" s="287"/>
      <c r="P546" s="287"/>
      <c r="Q546" s="287"/>
      <c r="R546" s="287"/>
      <c r="S546" s="287"/>
      <c r="T546" s="287"/>
    </row>
    <row r="547" spans="3:20" ht="12" thickBot="1">
      <c r="G547" s="180"/>
      <c r="H547" s="180"/>
      <c r="O547" s="175">
        <f t="shared" ref="O547:T547" si="77">O542+O543+O544</f>
        <v>0</v>
      </c>
      <c r="P547" s="175">
        <f t="shared" si="77"/>
        <v>0</v>
      </c>
      <c r="Q547" s="174">
        <f t="shared" si="77"/>
        <v>0</v>
      </c>
      <c r="R547" s="175">
        <f t="shared" si="77"/>
        <v>0</v>
      </c>
      <c r="S547" s="175">
        <f t="shared" si="77"/>
        <v>0</v>
      </c>
      <c r="T547" s="175">
        <f t="shared" si="77"/>
        <v>0</v>
      </c>
    </row>
    <row r="548" spans="3:20">
      <c r="C548" s="244" t="s">
        <v>278</v>
      </c>
      <c r="D548" s="245"/>
      <c r="E548" s="245"/>
      <c r="F548" s="245"/>
      <c r="G548" s="245"/>
      <c r="H548" s="245"/>
      <c r="I548" s="245"/>
      <c r="J548" s="245"/>
      <c r="K548" s="245"/>
      <c r="L548" s="245"/>
      <c r="M548" s="246"/>
    </row>
    <row r="549" spans="3:20" ht="12" thickBot="1">
      <c r="C549" s="247"/>
      <c r="D549" s="248"/>
      <c r="E549" s="248"/>
      <c r="F549" s="248"/>
      <c r="G549" s="248"/>
      <c r="H549" s="248"/>
      <c r="I549" s="248"/>
      <c r="J549" s="248"/>
      <c r="K549" s="248"/>
      <c r="L549" s="248"/>
      <c r="M549" s="249"/>
    </row>
    <row r="550" spans="3:20" ht="12" thickBot="1">
      <c r="C550" s="250" t="s">
        <v>225</v>
      </c>
      <c r="D550" s="251"/>
      <c r="E550" s="252" t="s">
        <v>279</v>
      </c>
      <c r="F550" s="253"/>
      <c r="G550" s="154" t="s">
        <v>280</v>
      </c>
      <c r="H550" s="254" t="s">
        <v>281</v>
      </c>
      <c r="I550" s="255"/>
      <c r="J550" s="255"/>
      <c r="K550" s="255"/>
      <c r="L550" s="255"/>
      <c r="M550" s="256"/>
      <c r="R550" s="155"/>
      <c r="S550" s="156"/>
      <c r="T550" s="157"/>
    </row>
    <row r="551" spans="3:20" ht="12" thickBot="1">
      <c r="C551" s="257"/>
      <c r="D551" s="258"/>
      <c r="E551" s="261"/>
      <c r="F551" s="263"/>
      <c r="G551" s="158"/>
      <c r="H551" s="261"/>
      <c r="I551" s="262"/>
      <c r="J551" s="262"/>
      <c r="K551" s="262"/>
      <c r="L551" s="262"/>
      <c r="M551" s="263"/>
    </row>
    <row r="552" spans="3:20" ht="12" thickBot="1">
      <c r="C552" s="261"/>
      <c r="D552" s="262"/>
      <c r="E552" s="262"/>
      <c r="F552" s="262"/>
      <c r="G552" s="262"/>
      <c r="H552" s="262"/>
      <c r="I552" s="262"/>
      <c r="J552" s="262"/>
      <c r="K552" s="262"/>
      <c r="L552" s="262"/>
      <c r="M552" s="263"/>
    </row>
    <row r="553" spans="3:20" ht="12" thickBot="1">
      <c r="C553" s="159" t="s">
        <v>227</v>
      </c>
      <c r="D553" s="160"/>
      <c r="E553" s="159" t="s">
        <v>282</v>
      </c>
      <c r="F553" s="160" t="s">
        <v>283</v>
      </c>
      <c r="G553" s="159" t="s">
        <v>282</v>
      </c>
      <c r="H553" s="276" t="s">
        <v>228</v>
      </c>
      <c r="I553" s="276"/>
      <c r="J553" s="276"/>
      <c r="K553" s="276"/>
      <c r="L553" s="276"/>
      <c r="M553" s="251"/>
    </row>
    <row r="554" spans="3:20" ht="12" thickBot="1">
      <c r="C554" s="161"/>
      <c r="D554" s="162"/>
      <c r="E554" s="163"/>
      <c r="F554" s="162"/>
      <c r="G554" s="161"/>
      <c r="H554" s="277">
        <f>S561</f>
        <v>0</v>
      </c>
      <c r="I554" s="278"/>
      <c r="J554" s="279"/>
      <c r="K554" s="280">
        <f>T561</f>
        <v>0</v>
      </c>
      <c r="L554" s="281"/>
      <c r="M554" s="282"/>
    </row>
    <row r="555" spans="3:20" ht="12" thickBot="1">
      <c r="C555" s="166" t="s">
        <v>226</v>
      </c>
      <c r="D555" s="167" t="s">
        <v>284</v>
      </c>
      <c r="E555" s="166" t="s">
        <v>285</v>
      </c>
      <c r="F555" s="167"/>
      <c r="G555" s="166" t="s">
        <v>285</v>
      </c>
      <c r="H555" s="262" t="s">
        <v>286</v>
      </c>
      <c r="I555" s="263"/>
      <c r="J555" s="262" t="s">
        <v>287</v>
      </c>
      <c r="K555" s="263"/>
      <c r="L555" s="283" t="s">
        <v>288</v>
      </c>
      <c r="M555" s="284"/>
      <c r="O555" s="264" t="s">
        <v>289</v>
      </c>
      <c r="P555" s="265"/>
      <c r="Q555" s="264" t="s">
        <v>290</v>
      </c>
      <c r="R555" s="265"/>
      <c r="S555" s="264" t="s">
        <v>284</v>
      </c>
      <c r="T555" s="265"/>
    </row>
    <row r="556" spans="3:20" ht="12" thickBot="1">
      <c r="C556" s="169" t="s">
        <v>291</v>
      </c>
      <c r="D556" s="170" t="s">
        <v>292</v>
      </c>
      <c r="E556" s="158"/>
      <c r="F556" s="170"/>
      <c r="G556" s="158"/>
      <c r="H556" s="171"/>
      <c r="I556" s="170"/>
      <c r="J556" s="171"/>
      <c r="K556" s="170"/>
      <c r="L556" s="171"/>
      <c r="M556" s="170"/>
      <c r="O556" s="172">
        <f t="shared" ref="O556:P558" si="78">H556+J556+L556</f>
        <v>0</v>
      </c>
      <c r="P556" s="172">
        <f t="shared" si="78"/>
        <v>0</v>
      </c>
      <c r="Q556" s="172">
        <f>IF(H556&gt;I556,1,0)+IF(J556&gt;K556,1,0)+IF(L556&gt;M556,1,0)</f>
        <v>0</v>
      </c>
      <c r="R556" s="173">
        <f>IF(H556&lt;I556,1,0)+IF(J556&lt;K556,1,0)+IF(L556&lt;M556,1,0)</f>
        <v>0</v>
      </c>
      <c r="S556" s="173">
        <f>IF(Q556&gt;R556,1,0)</f>
        <v>0</v>
      </c>
      <c r="T556" s="173">
        <f>IF(Q556&lt;R556,1,0)</f>
        <v>0</v>
      </c>
    </row>
    <row r="557" spans="3:20" ht="12" thickBot="1">
      <c r="C557" s="158"/>
      <c r="D557" s="170" t="s">
        <v>293</v>
      </c>
      <c r="E557" s="158"/>
      <c r="F557" s="170"/>
      <c r="G557" s="158"/>
      <c r="H557" s="171"/>
      <c r="I557" s="170"/>
      <c r="J557" s="171"/>
      <c r="K557" s="170"/>
      <c r="L557" s="171"/>
      <c r="M557" s="170"/>
      <c r="O557" s="174">
        <f t="shared" si="78"/>
        <v>0</v>
      </c>
      <c r="P557" s="174">
        <f t="shared" si="78"/>
        <v>0</v>
      </c>
      <c r="Q557" s="174">
        <f>IF(H557&gt;I557,1,0)+IF(J557&gt;K557,1,0)+IF(L557&gt;M557,1,0)</f>
        <v>0</v>
      </c>
      <c r="R557" s="175">
        <f>IF(H557&lt;I557,1,0)+IF(J557&lt;K557,1,0)+IF(L557&lt;M557,1,0)</f>
        <v>0</v>
      </c>
      <c r="S557" s="175">
        <f>IF(Q557&gt;R557,1,0)</f>
        <v>0</v>
      </c>
      <c r="T557" s="175">
        <f>IF(Q557&lt;R557,1,0)</f>
        <v>0</v>
      </c>
    </row>
    <row r="558" spans="3:20" ht="12" customHeight="1" thickBot="1">
      <c r="C558" s="266"/>
      <c r="D558" s="268" t="s">
        <v>294</v>
      </c>
      <c r="E558" s="158"/>
      <c r="F558" s="176"/>
      <c r="G558" s="158"/>
      <c r="H558" s="270"/>
      <c r="I558" s="273"/>
      <c r="J558" s="270"/>
      <c r="K558" s="273"/>
      <c r="L558" s="270"/>
      <c r="M558" s="273"/>
      <c r="O558" s="285">
        <f t="shared" si="78"/>
        <v>0</v>
      </c>
      <c r="P558" s="285">
        <f t="shared" si="78"/>
        <v>0</v>
      </c>
      <c r="Q558" s="285">
        <f>IF(H558&gt;I558,1,0)+IF(J558&gt;K558,1,0)+IF(L558&gt;M558,1,0)</f>
        <v>0</v>
      </c>
      <c r="R558" s="285">
        <f>IF(H558&lt;I558,1,0)+IF(J558&lt;K558,1,0)+IF(L558&lt;M558,1,0)</f>
        <v>0</v>
      </c>
      <c r="S558" s="285">
        <f>IF(Q558&gt;R558,1,0)</f>
        <v>0</v>
      </c>
      <c r="T558" s="285">
        <f>IF(Q558&lt;R558,1,0)</f>
        <v>0</v>
      </c>
    </row>
    <row r="559" spans="3:20" ht="12" thickBot="1">
      <c r="C559" s="266"/>
      <c r="D559" s="268"/>
      <c r="E559" s="177" t="s">
        <v>283</v>
      </c>
      <c r="F559" s="178"/>
      <c r="G559" s="177" t="s">
        <v>283</v>
      </c>
      <c r="H559" s="271"/>
      <c r="I559" s="274"/>
      <c r="J559" s="271"/>
      <c r="K559" s="274"/>
      <c r="L559" s="271"/>
      <c r="M559" s="274"/>
      <c r="O559" s="286"/>
      <c r="P559" s="286"/>
      <c r="Q559" s="286"/>
      <c r="R559" s="286"/>
      <c r="S559" s="286"/>
      <c r="T559" s="286"/>
    </row>
    <row r="560" spans="3:20" ht="12" thickBot="1">
      <c r="C560" s="267"/>
      <c r="D560" s="269"/>
      <c r="E560" s="158"/>
      <c r="F560" s="179"/>
      <c r="G560" s="158"/>
      <c r="H560" s="272"/>
      <c r="I560" s="275"/>
      <c r="J560" s="272"/>
      <c r="K560" s="275"/>
      <c r="L560" s="272"/>
      <c r="M560" s="275"/>
      <c r="O560" s="287"/>
      <c r="P560" s="287"/>
      <c r="Q560" s="287"/>
      <c r="R560" s="287"/>
      <c r="S560" s="287"/>
      <c r="T560" s="287"/>
    </row>
    <row r="561" spans="3:20" ht="12" thickBot="1">
      <c r="G561" s="180"/>
      <c r="H561" s="180"/>
      <c r="O561" s="175">
        <f t="shared" ref="O561:T561" si="79">O556+O557+O558</f>
        <v>0</v>
      </c>
      <c r="P561" s="175">
        <f t="shared" si="79"/>
        <v>0</v>
      </c>
      <c r="Q561" s="174">
        <f t="shared" si="79"/>
        <v>0</v>
      </c>
      <c r="R561" s="175">
        <f t="shared" si="79"/>
        <v>0</v>
      </c>
      <c r="S561" s="175">
        <f t="shared" si="79"/>
        <v>0</v>
      </c>
      <c r="T561" s="175">
        <f t="shared" si="79"/>
        <v>0</v>
      </c>
    </row>
    <row r="562" spans="3:20">
      <c r="C562" s="244" t="s">
        <v>278</v>
      </c>
      <c r="D562" s="245"/>
      <c r="E562" s="245"/>
      <c r="F562" s="245"/>
      <c r="G562" s="245"/>
      <c r="H562" s="245"/>
      <c r="I562" s="245"/>
      <c r="J562" s="245"/>
      <c r="K562" s="245"/>
      <c r="L562" s="245"/>
      <c r="M562" s="246"/>
    </row>
    <row r="563" spans="3:20" ht="12" thickBot="1">
      <c r="C563" s="247"/>
      <c r="D563" s="248"/>
      <c r="E563" s="248"/>
      <c r="F563" s="248"/>
      <c r="G563" s="248"/>
      <c r="H563" s="248"/>
      <c r="I563" s="248"/>
      <c r="J563" s="248"/>
      <c r="K563" s="248"/>
      <c r="L563" s="248"/>
      <c r="M563" s="249"/>
    </row>
    <row r="564" spans="3:20" ht="12" thickBot="1">
      <c r="C564" s="250" t="s">
        <v>225</v>
      </c>
      <c r="D564" s="251"/>
      <c r="E564" s="252" t="s">
        <v>279</v>
      </c>
      <c r="F564" s="253"/>
      <c r="G564" s="154" t="s">
        <v>280</v>
      </c>
      <c r="H564" s="254" t="s">
        <v>281</v>
      </c>
      <c r="I564" s="255"/>
      <c r="J564" s="255"/>
      <c r="K564" s="255"/>
      <c r="L564" s="255"/>
      <c r="M564" s="256"/>
      <c r="R564" s="155"/>
      <c r="S564" s="156"/>
      <c r="T564" s="157"/>
    </row>
    <row r="565" spans="3:20" ht="12" thickBot="1">
      <c r="C565" s="257"/>
      <c r="D565" s="258"/>
      <c r="E565" s="261"/>
      <c r="F565" s="263"/>
      <c r="G565" s="158"/>
      <c r="H565" s="261"/>
      <c r="I565" s="262"/>
      <c r="J565" s="262"/>
      <c r="K565" s="262"/>
      <c r="L565" s="262"/>
      <c r="M565" s="263"/>
    </row>
    <row r="566" spans="3:20" ht="12" thickBot="1">
      <c r="C566" s="261"/>
      <c r="D566" s="262"/>
      <c r="E566" s="262"/>
      <c r="F566" s="262"/>
      <c r="G566" s="262"/>
      <c r="H566" s="262"/>
      <c r="I566" s="262"/>
      <c r="J566" s="262"/>
      <c r="K566" s="262"/>
      <c r="L566" s="262"/>
      <c r="M566" s="263"/>
    </row>
    <row r="567" spans="3:20" ht="12" thickBot="1">
      <c r="C567" s="159" t="s">
        <v>227</v>
      </c>
      <c r="D567" s="160"/>
      <c r="E567" s="159" t="s">
        <v>282</v>
      </c>
      <c r="F567" s="160" t="s">
        <v>283</v>
      </c>
      <c r="G567" s="159" t="s">
        <v>282</v>
      </c>
      <c r="H567" s="276" t="s">
        <v>228</v>
      </c>
      <c r="I567" s="276"/>
      <c r="J567" s="276"/>
      <c r="K567" s="276"/>
      <c r="L567" s="276"/>
      <c r="M567" s="251"/>
    </row>
    <row r="568" spans="3:20" ht="12" thickBot="1">
      <c r="C568" s="161"/>
      <c r="D568" s="162"/>
      <c r="E568" s="163"/>
      <c r="F568" s="162"/>
      <c r="G568" s="161"/>
      <c r="H568" s="277">
        <f>S575</f>
        <v>0</v>
      </c>
      <c r="I568" s="278"/>
      <c r="J568" s="279"/>
      <c r="K568" s="280">
        <f>T575</f>
        <v>0</v>
      </c>
      <c r="L568" s="281"/>
      <c r="M568" s="282"/>
    </row>
    <row r="569" spans="3:20" ht="12" thickBot="1">
      <c r="C569" s="166" t="s">
        <v>226</v>
      </c>
      <c r="D569" s="167" t="s">
        <v>284</v>
      </c>
      <c r="E569" s="166" t="s">
        <v>285</v>
      </c>
      <c r="F569" s="167"/>
      <c r="G569" s="166" t="s">
        <v>285</v>
      </c>
      <c r="H569" s="262" t="s">
        <v>286</v>
      </c>
      <c r="I569" s="263"/>
      <c r="J569" s="262" t="s">
        <v>287</v>
      </c>
      <c r="K569" s="263"/>
      <c r="L569" s="283" t="s">
        <v>288</v>
      </c>
      <c r="M569" s="284"/>
      <c r="O569" s="264" t="s">
        <v>289</v>
      </c>
      <c r="P569" s="265"/>
      <c r="Q569" s="264" t="s">
        <v>290</v>
      </c>
      <c r="R569" s="265"/>
      <c r="S569" s="264" t="s">
        <v>284</v>
      </c>
      <c r="T569" s="265"/>
    </row>
    <row r="570" spans="3:20" ht="12" thickBot="1">
      <c r="C570" s="169" t="s">
        <v>291</v>
      </c>
      <c r="D570" s="170" t="s">
        <v>292</v>
      </c>
      <c r="E570" s="158"/>
      <c r="F570" s="170"/>
      <c r="G570" s="158"/>
      <c r="H570" s="171"/>
      <c r="I570" s="170"/>
      <c r="J570" s="171"/>
      <c r="K570" s="170"/>
      <c r="L570" s="171"/>
      <c r="M570" s="170"/>
      <c r="O570" s="172">
        <f t="shared" ref="O570:P572" si="80">H570+J570+L570</f>
        <v>0</v>
      </c>
      <c r="P570" s="172">
        <f t="shared" si="80"/>
        <v>0</v>
      </c>
      <c r="Q570" s="172">
        <f>IF(H570&gt;I570,1,0)+IF(J570&gt;K570,1,0)+IF(L570&gt;M570,1,0)</f>
        <v>0</v>
      </c>
      <c r="R570" s="173">
        <f>IF(H570&lt;I570,1,0)+IF(J570&lt;K570,1,0)+IF(L570&lt;M570,1,0)</f>
        <v>0</v>
      </c>
      <c r="S570" s="173">
        <f>IF(Q570&gt;R570,1,0)</f>
        <v>0</v>
      </c>
      <c r="T570" s="173">
        <f>IF(Q570&lt;R570,1,0)</f>
        <v>0</v>
      </c>
    </row>
    <row r="571" spans="3:20" ht="12" thickBot="1">
      <c r="C571" s="158"/>
      <c r="D571" s="170" t="s">
        <v>293</v>
      </c>
      <c r="E571" s="158"/>
      <c r="F571" s="170"/>
      <c r="G571" s="158"/>
      <c r="H571" s="171"/>
      <c r="I571" s="170"/>
      <c r="J571" s="171"/>
      <c r="K571" s="170"/>
      <c r="L571" s="171"/>
      <c r="M571" s="170"/>
      <c r="O571" s="174">
        <f t="shared" si="80"/>
        <v>0</v>
      </c>
      <c r="P571" s="174">
        <f t="shared" si="80"/>
        <v>0</v>
      </c>
      <c r="Q571" s="174">
        <f>IF(H571&gt;I571,1,0)+IF(J571&gt;K571,1,0)+IF(L571&gt;M571,1,0)</f>
        <v>0</v>
      </c>
      <c r="R571" s="175">
        <f>IF(H571&lt;I571,1,0)+IF(J571&lt;K571,1,0)+IF(L571&lt;M571,1,0)</f>
        <v>0</v>
      </c>
      <c r="S571" s="175">
        <f>IF(Q571&gt;R571,1,0)</f>
        <v>0</v>
      </c>
      <c r="T571" s="175">
        <f>IF(Q571&lt;R571,1,0)</f>
        <v>0</v>
      </c>
    </row>
    <row r="572" spans="3:20" ht="12" customHeight="1" thickBot="1">
      <c r="C572" s="266"/>
      <c r="D572" s="268" t="s">
        <v>294</v>
      </c>
      <c r="E572" s="158"/>
      <c r="F572" s="176"/>
      <c r="G572" s="158"/>
      <c r="H572" s="270"/>
      <c r="I572" s="273"/>
      <c r="J572" s="270"/>
      <c r="K572" s="273"/>
      <c r="L572" s="270"/>
      <c r="M572" s="273"/>
      <c r="O572" s="285">
        <f t="shared" si="80"/>
        <v>0</v>
      </c>
      <c r="P572" s="285">
        <f t="shared" si="80"/>
        <v>0</v>
      </c>
      <c r="Q572" s="285">
        <f>IF(H572&gt;I572,1,0)+IF(J572&gt;K572,1,0)+IF(L572&gt;M572,1,0)</f>
        <v>0</v>
      </c>
      <c r="R572" s="285">
        <f>IF(H572&lt;I572,1,0)+IF(J572&lt;K572,1,0)+IF(L572&lt;M572,1,0)</f>
        <v>0</v>
      </c>
      <c r="S572" s="285">
        <f>IF(Q572&gt;R572,1,0)</f>
        <v>0</v>
      </c>
      <c r="T572" s="285">
        <f>IF(Q572&lt;R572,1,0)</f>
        <v>0</v>
      </c>
    </row>
    <row r="573" spans="3:20" ht="12" thickBot="1">
      <c r="C573" s="266"/>
      <c r="D573" s="268"/>
      <c r="E573" s="177" t="s">
        <v>283</v>
      </c>
      <c r="F573" s="178"/>
      <c r="G573" s="177" t="s">
        <v>283</v>
      </c>
      <c r="H573" s="271"/>
      <c r="I573" s="274"/>
      <c r="J573" s="271"/>
      <c r="K573" s="274"/>
      <c r="L573" s="271"/>
      <c r="M573" s="274"/>
      <c r="O573" s="286"/>
      <c r="P573" s="286"/>
      <c r="Q573" s="286"/>
      <c r="R573" s="286"/>
      <c r="S573" s="286"/>
      <c r="T573" s="286"/>
    </row>
    <row r="574" spans="3:20" ht="12" thickBot="1">
      <c r="C574" s="267"/>
      <c r="D574" s="269"/>
      <c r="E574" s="158"/>
      <c r="F574" s="179"/>
      <c r="G574" s="158"/>
      <c r="H574" s="272"/>
      <c r="I574" s="275"/>
      <c r="J574" s="272"/>
      <c r="K574" s="275"/>
      <c r="L574" s="272"/>
      <c r="M574" s="275"/>
      <c r="O574" s="287"/>
      <c r="P574" s="287"/>
      <c r="Q574" s="287"/>
      <c r="R574" s="287"/>
      <c r="S574" s="287"/>
      <c r="T574" s="287"/>
    </row>
    <row r="575" spans="3:20" ht="12" thickBot="1">
      <c r="G575" s="180"/>
      <c r="H575" s="180"/>
      <c r="O575" s="175">
        <f t="shared" ref="O575:T575" si="81">O570+O571+O572</f>
        <v>0</v>
      </c>
      <c r="P575" s="175">
        <f t="shared" si="81"/>
        <v>0</v>
      </c>
      <c r="Q575" s="174">
        <f t="shared" si="81"/>
        <v>0</v>
      </c>
      <c r="R575" s="175">
        <f t="shared" si="81"/>
        <v>0</v>
      </c>
      <c r="S575" s="175">
        <f t="shared" si="81"/>
        <v>0</v>
      </c>
      <c r="T575" s="175">
        <f t="shared" si="81"/>
        <v>0</v>
      </c>
    </row>
    <row r="576" spans="3:20">
      <c r="C576" s="244" t="s">
        <v>278</v>
      </c>
      <c r="D576" s="245"/>
      <c r="E576" s="245"/>
      <c r="F576" s="245"/>
      <c r="G576" s="245"/>
      <c r="H576" s="245"/>
      <c r="I576" s="245"/>
      <c r="J576" s="245"/>
      <c r="K576" s="245"/>
      <c r="L576" s="245"/>
      <c r="M576" s="246"/>
    </row>
    <row r="577" spans="3:20" ht="12" thickBot="1">
      <c r="C577" s="247"/>
      <c r="D577" s="248"/>
      <c r="E577" s="248"/>
      <c r="F577" s="248"/>
      <c r="G577" s="248"/>
      <c r="H577" s="248"/>
      <c r="I577" s="248"/>
      <c r="J577" s="248"/>
      <c r="K577" s="248"/>
      <c r="L577" s="248"/>
      <c r="M577" s="249"/>
    </row>
    <row r="578" spans="3:20" ht="12" thickBot="1">
      <c r="C578" s="250" t="s">
        <v>225</v>
      </c>
      <c r="D578" s="251"/>
      <c r="E578" s="252" t="s">
        <v>279</v>
      </c>
      <c r="F578" s="253"/>
      <c r="G578" s="154" t="s">
        <v>280</v>
      </c>
      <c r="H578" s="254" t="s">
        <v>281</v>
      </c>
      <c r="I578" s="255"/>
      <c r="J578" s="255"/>
      <c r="K578" s="255"/>
      <c r="L578" s="255"/>
      <c r="M578" s="256"/>
      <c r="R578" s="155"/>
      <c r="S578" s="156"/>
      <c r="T578" s="157"/>
    </row>
    <row r="579" spans="3:20" ht="12" thickBot="1">
      <c r="C579" s="257"/>
      <c r="D579" s="258"/>
      <c r="E579" s="261"/>
      <c r="F579" s="263"/>
      <c r="G579" s="158"/>
      <c r="H579" s="261"/>
      <c r="I579" s="262"/>
      <c r="J579" s="262"/>
      <c r="K579" s="262"/>
      <c r="L579" s="262"/>
      <c r="M579" s="263"/>
    </row>
    <row r="580" spans="3:20" ht="12" thickBot="1">
      <c r="C580" s="261"/>
      <c r="D580" s="262"/>
      <c r="E580" s="262"/>
      <c r="F580" s="262"/>
      <c r="G580" s="262"/>
      <c r="H580" s="262"/>
      <c r="I580" s="262"/>
      <c r="J580" s="262"/>
      <c r="K580" s="262"/>
      <c r="L580" s="262"/>
      <c r="M580" s="263"/>
    </row>
    <row r="581" spans="3:20" ht="12" thickBot="1">
      <c r="C581" s="159" t="s">
        <v>227</v>
      </c>
      <c r="D581" s="160"/>
      <c r="E581" s="159" t="s">
        <v>282</v>
      </c>
      <c r="F581" s="160" t="s">
        <v>283</v>
      </c>
      <c r="G581" s="159" t="s">
        <v>282</v>
      </c>
      <c r="H581" s="276" t="s">
        <v>228</v>
      </c>
      <c r="I581" s="276"/>
      <c r="J581" s="276"/>
      <c r="K581" s="276"/>
      <c r="L581" s="276"/>
      <c r="M581" s="251"/>
    </row>
    <row r="582" spans="3:20" ht="12" thickBot="1">
      <c r="C582" s="161"/>
      <c r="D582" s="162"/>
      <c r="E582" s="163"/>
      <c r="F582" s="162"/>
      <c r="G582" s="161"/>
      <c r="H582" s="277">
        <f>S589</f>
        <v>0</v>
      </c>
      <c r="I582" s="278"/>
      <c r="J582" s="279"/>
      <c r="K582" s="280">
        <f>T589</f>
        <v>0</v>
      </c>
      <c r="L582" s="281"/>
      <c r="M582" s="282"/>
    </row>
    <row r="583" spans="3:20" ht="12" thickBot="1">
      <c r="C583" s="166" t="s">
        <v>226</v>
      </c>
      <c r="D583" s="167" t="s">
        <v>284</v>
      </c>
      <c r="E583" s="166" t="s">
        <v>285</v>
      </c>
      <c r="F583" s="167"/>
      <c r="G583" s="166" t="s">
        <v>285</v>
      </c>
      <c r="H583" s="262" t="s">
        <v>286</v>
      </c>
      <c r="I583" s="263"/>
      <c r="J583" s="262" t="s">
        <v>287</v>
      </c>
      <c r="K583" s="263"/>
      <c r="L583" s="283" t="s">
        <v>288</v>
      </c>
      <c r="M583" s="284"/>
      <c r="O583" s="264" t="s">
        <v>289</v>
      </c>
      <c r="P583" s="265"/>
      <c r="Q583" s="264" t="s">
        <v>290</v>
      </c>
      <c r="R583" s="265"/>
      <c r="S583" s="264" t="s">
        <v>284</v>
      </c>
      <c r="T583" s="265"/>
    </row>
    <row r="584" spans="3:20" ht="12" thickBot="1">
      <c r="C584" s="169" t="s">
        <v>291</v>
      </c>
      <c r="D584" s="170" t="s">
        <v>292</v>
      </c>
      <c r="E584" s="158"/>
      <c r="F584" s="170"/>
      <c r="G584" s="158"/>
      <c r="H584" s="171"/>
      <c r="I584" s="170"/>
      <c r="J584" s="171"/>
      <c r="K584" s="170"/>
      <c r="L584" s="171"/>
      <c r="M584" s="170"/>
      <c r="O584" s="172">
        <f t="shared" ref="O584:P586" si="82">H584+J584+L584</f>
        <v>0</v>
      </c>
      <c r="P584" s="172">
        <f t="shared" si="82"/>
        <v>0</v>
      </c>
      <c r="Q584" s="172">
        <f>IF(H584&gt;I584,1,0)+IF(J584&gt;K584,1,0)+IF(L584&gt;M584,1,0)</f>
        <v>0</v>
      </c>
      <c r="R584" s="173">
        <f>IF(H584&lt;I584,1,0)+IF(J584&lt;K584,1,0)+IF(L584&lt;M584,1,0)</f>
        <v>0</v>
      </c>
      <c r="S584" s="173">
        <f>IF(Q584&gt;R584,1,0)</f>
        <v>0</v>
      </c>
      <c r="T584" s="173">
        <f>IF(Q584&lt;R584,1,0)</f>
        <v>0</v>
      </c>
    </row>
    <row r="585" spans="3:20" ht="12" thickBot="1">
      <c r="C585" s="158"/>
      <c r="D585" s="170" t="s">
        <v>293</v>
      </c>
      <c r="E585" s="158"/>
      <c r="F585" s="170"/>
      <c r="G585" s="158"/>
      <c r="H585" s="171"/>
      <c r="I585" s="170"/>
      <c r="J585" s="171"/>
      <c r="K585" s="170"/>
      <c r="L585" s="171"/>
      <c r="M585" s="170"/>
      <c r="O585" s="174">
        <f t="shared" si="82"/>
        <v>0</v>
      </c>
      <c r="P585" s="174">
        <f t="shared" si="82"/>
        <v>0</v>
      </c>
      <c r="Q585" s="174">
        <f>IF(H585&gt;I585,1,0)+IF(J585&gt;K585,1,0)+IF(L585&gt;M585,1,0)</f>
        <v>0</v>
      </c>
      <c r="R585" s="175">
        <f>IF(H585&lt;I585,1,0)+IF(J585&lt;K585,1,0)+IF(L585&lt;M585,1,0)</f>
        <v>0</v>
      </c>
      <c r="S585" s="175">
        <f>IF(Q585&gt;R585,1,0)</f>
        <v>0</v>
      </c>
      <c r="T585" s="175">
        <f>IF(Q585&lt;R585,1,0)</f>
        <v>0</v>
      </c>
    </row>
    <row r="586" spans="3:20" ht="12" customHeight="1" thickBot="1">
      <c r="C586" s="266"/>
      <c r="D586" s="268" t="s">
        <v>294</v>
      </c>
      <c r="E586" s="158"/>
      <c r="F586" s="176"/>
      <c r="G586" s="158"/>
      <c r="H586" s="270"/>
      <c r="I586" s="273"/>
      <c r="J586" s="270"/>
      <c r="K586" s="273"/>
      <c r="L586" s="270"/>
      <c r="M586" s="273"/>
      <c r="O586" s="285">
        <f t="shared" si="82"/>
        <v>0</v>
      </c>
      <c r="P586" s="285">
        <f t="shared" si="82"/>
        <v>0</v>
      </c>
      <c r="Q586" s="285">
        <f>IF(H586&gt;I586,1,0)+IF(J586&gt;K586,1,0)+IF(L586&gt;M586,1,0)</f>
        <v>0</v>
      </c>
      <c r="R586" s="285">
        <f>IF(H586&lt;I586,1,0)+IF(J586&lt;K586,1,0)+IF(L586&lt;M586,1,0)</f>
        <v>0</v>
      </c>
      <c r="S586" s="285">
        <f>IF(Q586&gt;R586,1,0)</f>
        <v>0</v>
      </c>
      <c r="T586" s="285">
        <f>IF(Q586&lt;R586,1,0)</f>
        <v>0</v>
      </c>
    </row>
    <row r="587" spans="3:20" ht="12" thickBot="1">
      <c r="C587" s="266"/>
      <c r="D587" s="268"/>
      <c r="E587" s="177" t="s">
        <v>283</v>
      </c>
      <c r="F587" s="178"/>
      <c r="G587" s="177" t="s">
        <v>283</v>
      </c>
      <c r="H587" s="271"/>
      <c r="I587" s="274"/>
      <c r="J587" s="271"/>
      <c r="K587" s="274"/>
      <c r="L587" s="271"/>
      <c r="M587" s="274"/>
      <c r="O587" s="286"/>
      <c r="P587" s="286"/>
      <c r="Q587" s="286"/>
      <c r="R587" s="286"/>
      <c r="S587" s="286"/>
      <c r="T587" s="286"/>
    </row>
    <row r="588" spans="3:20" ht="12" thickBot="1">
      <c r="C588" s="267"/>
      <c r="D588" s="269"/>
      <c r="E588" s="158"/>
      <c r="F588" s="179"/>
      <c r="G588" s="158"/>
      <c r="H588" s="272"/>
      <c r="I588" s="275"/>
      <c r="J588" s="272"/>
      <c r="K588" s="275"/>
      <c r="L588" s="272"/>
      <c r="M588" s="275"/>
      <c r="O588" s="287"/>
      <c r="P588" s="287"/>
      <c r="Q588" s="287"/>
      <c r="R588" s="287"/>
      <c r="S588" s="287"/>
      <c r="T588" s="287"/>
    </row>
    <row r="589" spans="3:20" ht="12" thickBot="1">
      <c r="G589" s="180"/>
      <c r="H589" s="180"/>
      <c r="O589" s="175">
        <f t="shared" ref="O589:T589" si="83">O584+O585+O586</f>
        <v>0</v>
      </c>
      <c r="P589" s="175">
        <f t="shared" si="83"/>
        <v>0</v>
      </c>
      <c r="Q589" s="174">
        <f t="shared" si="83"/>
        <v>0</v>
      </c>
      <c r="R589" s="175">
        <f t="shared" si="83"/>
        <v>0</v>
      </c>
      <c r="S589" s="175">
        <f t="shared" si="83"/>
        <v>0</v>
      </c>
      <c r="T589" s="175">
        <f t="shared" si="83"/>
        <v>0</v>
      </c>
    </row>
    <row r="590" spans="3:20">
      <c r="C590" s="244" t="s">
        <v>278</v>
      </c>
      <c r="D590" s="245"/>
      <c r="E590" s="245"/>
      <c r="F590" s="245"/>
      <c r="G590" s="245"/>
      <c r="H590" s="245"/>
      <c r="I590" s="245"/>
      <c r="J590" s="245"/>
      <c r="K590" s="245"/>
      <c r="L590" s="245"/>
      <c r="M590" s="246"/>
    </row>
    <row r="591" spans="3:20" ht="12" thickBot="1">
      <c r="C591" s="247"/>
      <c r="D591" s="248"/>
      <c r="E591" s="248"/>
      <c r="F591" s="248"/>
      <c r="G591" s="248"/>
      <c r="H591" s="248"/>
      <c r="I591" s="248"/>
      <c r="J591" s="248"/>
      <c r="K591" s="248"/>
      <c r="L591" s="248"/>
      <c r="M591" s="249"/>
    </row>
    <row r="592" spans="3:20" ht="12" thickBot="1">
      <c r="C592" s="250" t="s">
        <v>225</v>
      </c>
      <c r="D592" s="251"/>
      <c r="E592" s="252" t="s">
        <v>279</v>
      </c>
      <c r="F592" s="253"/>
      <c r="G592" s="154" t="s">
        <v>280</v>
      </c>
      <c r="H592" s="254" t="s">
        <v>281</v>
      </c>
      <c r="I592" s="255"/>
      <c r="J592" s="255"/>
      <c r="K592" s="255"/>
      <c r="L592" s="255"/>
      <c r="M592" s="256"/>
      <c r="R592" s="155"/>
      <c r="S592" s="156"/>
      <c r="T592" s="157"/>
    </row>
    <row r="593" spans="3:20" ht="12" thickBot="1">
      <c r="C593" s="257"/>
      <c r="D593" s="258"/>
      <c r="E593" s="261"/>
      <c r="F593" s="263"/>
      <c r="G593" s="158"/>
      <c r="H593" s="261"/>
      <c r="I593" s="262"/>
      <c r="J593" s="262"/>
      <c r="K593" s="262"/>
      <c r="L593" s="262"/>
      <c r="M593" s="263"/>
    </row>
    <row r="594" spans="3:20" ht="12" thickBot="1">
      <c r="C594" s="261"/>
      <c r="D594" s="262"/>
      <c r="E594" s="262"/>
      <c r="F594" s="262"/>
      <c r="G594" s="262"/>
      <c r="H594" s="262"/>
      <c r="I594" s="262"/>
      <c r="J594" s="262"/>
      <c r="K594" s="262"/>
      <c r="L594" s="262"/>
      <c r="M594" s="263"/>
    </row>
    <row r="595" spans="3:20" ht="12" thickBot="1">
      <c r="C595" s="159" t="s">
        <v>227</v>
      </c>
      <c r="D595" s="160"/>
      <c r="E595" s="159" t="s">
        <v>282</v>
      </c>
      <c r="F595" s="160" t="s">
        <v>283</v>
      </c>
      <c r="G595" s="159" t="s">
        <v>282</v>
      </c>
      <c r="H595" s="276" t="s">
        <v>228</v>
      </c>
      <c r="I595" s="276"/>
      <c r="J595" s="276"/>
      <c r="K595" s="276"/>
      <c r="L595" s="276"/>
      <c r="M595" s="251"/>
    </row>
    <row r="596" spans="3:20" ht="12" thickBot="1">
      <c r="C596" s="161"/>
      <c r="D596" s="162"/>
      <c r="E596" s="163"/>
      <c r="F596" s="162"/>
      <c r="G596" s="161"/>
      <c r="H596" s="277">
        <f>S603</f>
        <v>0</v>
      </c>
      <c r="I596" s="278"/>
      <c r="J596" s="279"/>
      <c r="K596" s="280">
        <f>T603</f>
        <v>0</v>
      </c>
      <c r="L596" s="281"/>
      <c r="M596" s="282"/>
    </row>
    <row r="597" spans="3:20" ht="12" thickBot="1">
      <c r="C597" s="166" t="s">
        <v>226</v>
      </c>
      <c r="D597" s="167" t="s">
        <v>284</v>
      </c>
      <c r="E597" s="166" t="s">
        <v>285</v>
      </c>
      <c r="F597" s="167"/>
      <c r="G597" s="166" t="s">
        <v>285</v>
      </c>
      <c r="H597" s="262" t="s">
        <v>286</v>
      </c>
      <c r="I597" s="263"/>
      <c r="J597" s="262" t="s">
        <v>287</v>
      </c>
      <c r="K597" s="263"/>
      <c r="L597" s="283" t="s">
        <v>288</v>
      </c>
      <c r="M597" s="284"/>
      <c r="O597" s="264" t="s">
        <v>289</v>
      </c>
      <c r="P597" s="265"/>
      <c r="Q597" s="264" t="s">
        <v>290</v>
      </c>
      <c r="R597" s="265"/>
      <c r="S597" s="264" t="s">
        <v>284</v>
      </c>
      <c r="T597" s="265"/>
    </row>
    <row r="598" spans="3:20" ht="12" thickBot="1">
      <c r="C598" s="169" t="s">
        <v>291</v>
      </c>
      <c r="D598" s="170" t="s">
        <v>292</v>
      </c>
      <c r="E598" s="158"/>
      <c r="F598" s="170"/>
      <c r="G598" s="158"/>
      <c r="H598" s="171"/>
      <c r="I598" s="170"/>
      <c r="J598" s="171"/>
      <c r="K598" s="170"/>
      <c r="L598" s="171"/>
      <c r="M598" s="170"/>
      <c r="O598" s="172">
        <f t="shared" ref="O598:P600" si="84">H598+J598+L598</f>
        <v>0</v>
      </c>
      <c r="P598" s="172">
        <f t="shared" si="84"/>
        <v>0</v>
      </c>
      <c r="Q598" s="172">
        <f>IF(H598&gt;I598,1,0)+IF(J598&gt;K598,1,0)+IF(L598&gt;M598,1,0)</f>
        <v>0</v>
      </c>
      <c r="R598" s="173">
        <f>IF(H598&lt;I598,1,0)+IF(J598&lt;K598,1,0)+IF(L598&lt;M598,1,0)</f>
        <v>0</v>
      </c>
      <c r="S598" s="173">
        <f>IF(Q598&gt;R598,1,0)</f>
        <v>0</v>
      </c>
      <c r="T598" s="173">
        <f>IF(Q598&lt;R598,1,0)</f>
        <v>0</v>
      </c>
    </row>
    <row r="599" spans="3:20" ht="12" thickBot="1">
      <c r="C599" s="158"/>
      <c r="D599" s="170" t="s">
        <v>293</v>
      </c>
      <c r="E599" s="158"/>
      <c r="F599" s="170"/>
      <c r="G599" s="158"/>
      <c r="H599" s="171"/>
      <c r="I599" s="170"/>
      <c r="J599" s="171"/>
      <c r="K599" s="170"/>
      <c r="L599" s="171"/>
      <c r="M599" s="170"/>
      <c r="O599" s="174">
        <f t="shared" si="84"/>
        <v>0</v>
      </c>
      <c r="P599" s="174">
        <f t="shared" si="84"/>
        <v>0</v>
      </c>
      <c r="Q599" s="174">
        <f>IF(H599&gt;I599,1,0)+IF(J599&gt;K599,1,0)+IF(L599&gt;M599,1,0)</f>
        <v>0</v>
      </c>
      <c r="R599" s="175">
        <f>IF(H599&lt;I599,1,0)+IF(J599&lt;K599,1,0)+IF(L599&lt;M599,1,0)</f>
        <v>0</v>
      </c>
      <c r="S599" s="175">
        <f>IF(Q599&gt;R599,1,0)</f>
        <v>0</v>
      </c>
      <c r="T599" s="175">
        <f>IF(Q599&lt;R599,1,0)</f>
        <v>0</v>
      </c>
    </row>
    <row r="600" spans="3:20" ht="12" customHeight="1" thickBot="1">
      <c r="C600" s="266"/>
      <c r="D600" s="268" t="s">
        <v>294</v>
      </c>
      <c r="E600" s="158"/>
      <c r="F600" s="176"/>
      <c r="G600" s="158"/>
      <c r="H600" s="270"/>
      <c r="I600" s="273"/>
      <c r="J600" s="270"/>
      <c r="K600" s="273"/>
      <c r="L600" s="270"/>
      <c r="M600" s="273"/>
      <c r="O600" s="285">
        <f t="shared" si="84"/>
        <v>0</v>
      </c>
      <c r="P600" s="285">
        <f t="shared" si="84"/>
        <v>0</v>
      </c>
      <c r="Q600" s="285">
        <f>IF(H600&gt;I600,1,0)+IF(J600&gt;K600,1,0)+IF(L600&gt;M600,1,0)</f>
        <v>0</v>
      </c>
      <c r="R600" s="285">
        <f>IF(H600&lt;I600,1,0)+IF(J600&lt;K600,1,0)+IF(L600&lt;M600,1,0)</f>
        <v>0</v>
      </c>
      <c r="S600" s="285">
        <f>IF(Q600&gt;R600,1,0)</f>
        <v>0</v>
      </c>
      <c r="T600" s="285">
        <f>IF(Q600&lt;R600,1,0)</f>
        <v>0</v>
      </c>
    </row>
    <row r="601" spans="3:20" ht="12" thickBot="1">
      <c r="C601" s="266"/>
      <c r="D601" s="268"/>
      <c r="E601" s="177" t="s">
        <v>283</v>
      </c>
      <c r="F601" s="178"/>
      <c r="G601" s="177" t="s">
        <v>283</v>
      </c>
      <c r="H601" s="271"/>
      <c r="I601" s="274"/>
      <c r="J601" s="271"/>
      <c r="K601" s="274"/>
      <c r="L601" s="271"/>
      <c r="M601" s="274"/>
      <c r="O601" s="286"/>
      <c r="P601" s="286"/>
      <c r="Q601" s="286"/>
      <c r="R601" s="286"/>
      <c r="S601" s="286"/>
      <c r="T601" s="286"/>
    </row>
    <row r="602" spans="3:20" ht="12" thickBot="1">
      <c r="C602" s="267"/>
      <c r="D602" s="269"/>
      <c r="E602" s="158"/>
      <c r="F602" s="179"/>
      <c r="G602" s="158"/>
      <c r="H602" s="272"/>
      <c r="I602" s="275"/>
      <c r="J602" s="272"/>
      <c r="K602" s="275"/>
      <c r="L602" s="272"/>
      <c r="M602" s="275"/>
      <c r="O602" s="287"/>
      <c r="P602" s="287"/>
      <c r="Q602" s="287"/>
      <c r="R602" s="287"/>
      <c r="S602" s="287"/>
      <c r="T602" s="287"/>
    </row>
    <row r="603" spans="3:20" ht="12" thickBot="1">
      <c r="G603" s="180"/>
      <c r="H603" s="180"/>
      <c r="O603" s="175">
        <f t="shared" ref="O603:T603" si="85">O598+O599+O600</f>
        <v>0</v>
      </c>
      <c r="P603" s="175">
        <f t="shared" si="85"/>
        <v>0</v>
      </c>
      <c r="Q603" s="174">
        <f t="shared" si="85"/>
        <v>0</v>
      </c>
      <c r="R603" s="175">
        <f t="shared" si="85"/>
        <v>0</v>
      </c>
      <c r="S603" s="175">
        <f t="shared" si="85"/>
        <v>0</v>
      </c>
      <c r="T603" s="175">
        <f t="shared" si="85"/>
        <v>0</v>
      </c>
    </row>
    <row r="604" spans="3:20">
      <c r="C604" s="244" t="s">
        <v>278</v>
      </c>
      <c r="D604" s="245"/>
      <c r="E604" s="245"/>
      <c r="F604" s="245"/>
      <c r="G604" s="245"/>
      <c r="H604" s="245"/>
      <c r="I604" s="245"/>
      <c r="J604" s="245"/>
      <c r="K604" s="245"/>
      <c r="L604" s="245"/>
      <c r="M604" s="246"/>
    </row>
    <row r="605" spans="3:20" ht="12" thickBot="1">
      <c r="C605" s="247"/>
      <c r="D605" s="248"/>
      <c r="E605" s="248"/>
      <c r="F605" s="248"/>
      <c r="G605" s="248"/>
      <c r="H605" s="248"/>
      <c r="I605" s="248"/>
      <c r="J605" s="248"/>
      <c r="K605" s="248"/>
      <c r="L605" s="248"/>
      <c r="M605" s="249"/>
    </row>
    <row r="606" spans="3:20" ht="12" thickBot="1">
      <c r="C606" s="250" t="s">
        <v>225</v>
      </c>
      <c r="D606" s="251"/>
      <c r="E606" s="252" t="s">
        <v>279</v>
      </c>
      <c r="F606" s="253"/>
      <c r="G606" s="154" t="s">
        <v>280</v>
      </c>
      <c r="H606" s="254" t="s">
        <v>281</v>
      </c>
      <c r="I606" s="255"/>
      <c r="J606" s="255"/>
      <c r="K606" s="255"/>
      <c r="L606" s="255"/>
      <c r="M606" s="256"/>
      <c r="R606" s="155"/>
      <c r="S606" s="156"/>
      <c r="T606" s="157"/>
    </row>
    <row r="607" spans="3:20" ht="12" thickBot="1">
      <c r="C607" s="257"/>
      <c r="D607" s="258"/>
      <c r="E607" s="261"/>
      <c r="F607" s="263"/>
      <c r="G607" s="158"/>
      <c r="H607" s="261"/>
      <c r="I607" s="262"/>
      <c r="J607" s="262"/>
      <c r="K607" s="262"/>
      <c r="L607" s="262"/>
      <c r="M607" s="263"/>
    </row>
    <row r="608" spans="3:20" ht="12" thickBot="1">
      <c r="C608" s="261"/>
      <c r="D608" s="262"/>
      <c r="E608" s="262"/>
      <c r="F608" s="262"/>
      <c r="G608" s="262"/>
      <c r="H608" s="262"/>
      <c r="I608" s="262"/>
      <c r="J608" s="262"/>
      <c r="K608" s="262"/>
      <c r="L608" s="262"/>
      <c r="M608" s="263"/>
    </row>
    <row r="609" spans="3:20" ht="12" thickBot="1">
      <c r="C609" s="159" t="s">
        <v>227</v>
      </c>
      <c r="D609" s="160"/>
      <c r="E609" s="159" t="s">
        <v>282</v>
      </c>
      <c r="F609" s="160" t="s">
        <v>283</v>
      </c>
      <c r="G609" s="159" t="s">
        <v>282</v>
      </c>
      <c r="H609" s="276" t="s">
        <v>228</v>
      </c>
      <c r="I609" s="276"/>
      <c r="J609" s="276"/>
      <c r="K609" s="276"/>
      <c r="L609" s="276"/>
      <c r="M609" s="251"/>
    </row>
    <row r="610" spans="3:20" ht="12" thickBot="1">
      <c r="C610" s="161"/>
      <c r="D610" s="162"/>
      <c r="E610" s="163"/>
      <c r="F610" s="162"/>
      <c r="G610" s="161"/>
      <c r="H610" s="277">
        <f>S617</f>
        <v>0</v>
      </c>
      <c r="I610" s="278"/>
      <c r="J610" s="279"/>
      <c r="K610" s="280">
        <f>T617</f>
        <v>0</v>
      </c>
      <c r="L610" s="281"/>
      <c r="M610" s="282"/>
    </row>
    <row r="611" spans="3:20" ht="12" thickBot="1">
      <c r="C611" s="166" t="s">
        <v>226</v>
      </c>
      <c r="D611" s="167" t="s">
        <v>284</v>
      </c>
      <c r="E611" s="166" t="s">
        <v>285</v>
      </c>
      <c r="F611" s="167"/>
      <c r="G611" s="166" t="s">
        <v>285</v>
      </c>
      <c r="H611" s="262" t="s">
        <v>286</v>
      </c>
      <c r="I611" s="263"/>
      <c r="J611" s="262" t="s">
        <v>287</v>
      </c>
      <c r="K611" s="263"/>
      <c r="L611" s="283" t="s">
        <v>288</v>
      </c>
      <c r="M611" s="284"/>
      <c r="O611" s="264" t="s">
        <v>289</v>
      </c>
      <c r="P611" s="265"/>
      <c r="Q611" s="264" t="s">
        <v>290</v>
      </c>
      <c r="R611" s="265"/>
      <c r="S611" s="264" t="s">
        <v>284</v>
      </c>
      <c r="T611" s="265"/>
    </row>
    <row r="612" spans="3:20" ht="12" thickBot="1">
      <c r="C612" s="169" t="s">
        <v>291</v>
      </c>
      <c r="D612" s="170" t="s">
        <v>292</v>
      </c>
      <c r="E612" s="158"/>
      <c r="F612" s="170"/>
      <c r="G612" s="158"/>
      <c r="H612" s="171"/>
      <c r="I612" s="170"/>
      <c r="J612" s="171"/>
      <c r="K612" s="170"/>
      <c r="L612" s="171"/>
      <c r="M612" s="170"/>
      <c r="O612" s="172">
        <f t="shared" ref="O612:P614" si="86">H612+J612+L612</f>
        <v>0</v>
      </c>
      <c r="P612" s="172">
        <f t="shared" si="86"/>
        <v>0</v>
      </c>
      <c r="Q612" s="172">
        <f>IF(H612&gt;I612,1,0)+IF(J612&gt;K612,1,0)+IF(L612&gt;M612,1,0)</f>
        <v>0</v>
      </c>
      <c r="R612" s="173">
        <f>IF(H612&lt;I612,1,0)+IF(J612&lt;K612,1,0)+IF(L612&lt;M612,1,0)</f>
        <v>0</v>
      </c>
      <c r="S612" s="173">
        <f>IF(Q612&gt;R612,1,0)</f>
        <v>0</v>
      </c>
      <c r="T612" s="173">
        <f>IF(Q612&lt;R612,1,0)</f>
        <v>0</v>
      </c>
    </row>
    <row r="613" spans="3:20" ht="12" thickBot="1">
      <c r="C613" s="158"/>
      <c r="D613" s="170" t="s">
        <v>293</v>
      </c>
      <c r="E613" s="158"/>
      <c r="F613" s="170"/>
      <c r="G613" s="158"/>
      <c r="H613" s="171"/>
      <c r="I613" s="170"/>
      <c r="J613" s="171"/>
      <c r="K613" s="170"/>
      <c r="L613" s="171"/>
      <c r="M613" s="170"/>
      <c r="O613" s="174">
        <f t="shared" si="86"/>
        <v>0</v>
      </c>
      <c r="P613" s="174">
        <f t="shared" si="86"/>
        <v>0</v>
      </c>
      <c r="Q613" s="174">
        <f>IF(H613&gt;I613,1,0)+IF(J613&gt;K613,1,0)+IF(L613&gt;M613,1,0)</f>
        <v>0</v>
      </c>
      <c r="R613" s="175">
        <f>IF(H613&lt;I613,1,0)+IF(J613&lt;K613,1,0)+IF(L613&lt;M613,1,0)</f>
        <v>0</v>
      </c>
      <c r="S613" s="175">
        <f>IF(Q613&gt;R613,1,0)</f>
        <v>0</v>
      </c>
      <c r="T613" s="175">
        <f>IF(Q613&lt;R613,1,0)</f>
        <v>0</v>
      </c>
    </row>
    <row r="614" spans="3:20" ht="12" customHeight="1" thickBot="1">
      <c r="C614" s="266"/>
      <c r="D614" s="268" t="s">
        <v>294</v>
      </c>
      <c r="E614" s="158"/>
      <c r="F614" s="176"/>
      <c r="G614" s="158"/>
      <c r="H614" s="270"/>
      <c r="I614" s="273"/>
      <c r="J614" s="270"/>
      <c r="K614" s="273"/>
      <c r="L614" s="270"/>
      <c r="M614" s="273"/>
      <c r="O614" s="285">
        <f t="shared" si="86"/>
        <v>0</v>
      </c>
      <c r="P614" s="285">
        <f t="shared" si="86"/>
        <v>0</v>
      </c>
      <c r="Q614" s="285">
        <f>IF(H614&gt;I614,1,0)+IF(J614&gt;K614,1,0)+IF(L614&gt;M614,1,0)</f>
        <v>0</v>
      </c>
      <c r="R614" s="285">
        <f>IF(H614&lt;I614,1,0)+IF(J614&lt;K614,1,0)+IF(L614&lt;M614,1,0)</f>
        <v>0</v>
      </c>
      <c r="S614" s="285">
        <f>IF(Q614&gt;R614,1,0)</f>
        <v>0</v>
      </c>
      <c r="T614" s="285">
        <f>IF(Q614&lt;R614,1,0)</f>
        <v>0</v>
      </c>
    </row>
    <row r="615" spans="3:20" ht="12" thickBot="1">
      <c r="C615" s="266"/>
      <c r="D615" s="268"/>
      <c r="E615" s="177" t="s">
        <v>283</v>
      </c>
      <c r="F615" s="178"/>
      <c r="G615" s="177" t="s">
        <v>283</v>
      </c>
      <c r="H615" s="271"/>
      <c r="I615" s="274"/>
      <c r="J615" s="271"/>
      <c r="K615" s="274"/>
      <c r="L615" s="271"/>
      <c r="M615" s="274"/>
      <c r="O615" s="286"/>
      <c r="P615" s="286"/>
      <c r="Q615" s="286"/>
      <c r="R615" s="286"/>
      <c r="S615" s="286"/>
      <c r="T615" s="286"/>
    </row>
    <row r="616" spans="3:20" ht="12" thickBot="1">
      <c r="C616" s="267"/>
      <c r="D616" s="269"/>
      <c r="E616" s="158"/>
      <c r="F616" s="179"/>
      <c r="G616" s="158"/>
      <c r="H616" s="272"/>
      <c r="I616" s="275"/>
      <c r="J616" s="272"/>
      <c r="K616" s="275"/>
      <c r="L616" s="272"/>
      <c r="M616" s="275"/>
      <c r="O616" s="287"/>
      <c r="P616" s="287"/>
      <c r="Q616" s="287"/>
      <c r="R616" s="287"/>
      <c r="S616" s="287"/>
      <c r="T616" s="287"/>
    </row>
    <row r="617" spans="3:20" ht="12" thickBot="1">
      <c r="G617" s="180"/>
      <c r="H617" s="180"/>
      <c r="O617" s="175">
        <f t="shared" ref="O617:T617" si="87">O612+O613+O614</f>
        <v>0</v>
      </c>
      <c r="P617" s="175">
        <f t="shared" si="87"/>
        <v>0</v>
      </c>
      <c r="Q617" s="174">
        <f t="shared" si="87"/>
        <v>0</v>
      </c>
      <c r="R617" s="175">
        <f t="shared" si="87"/>
        <v>0</v>
      </c>
      <c r="S617" s="175">
        <f t="shared" si="87"/>
        <v>0</v>
      </c>
      <c r="T617" s="175">
        <f t="shared" si="87"/>
        <v>0</v>
      </c>
    </row>
    <row r="618" spans="3:20">
      <c r="C618" s="244" t="s">
        <v>278</v>
      </c>
      <c r="D618" s="245"/>
      <c r="E618" s="245"/>
      <c r="F618" s="245"/>
      <c r="G618" s="245"/>
      <c r="H618" s="245"/>
      <c r="I618" s="245"/>
      <c r="J618" s="245"/>
      <c r="K618" s="245"/>
      <c r="L618" s="245"/>
      <c r="M618" s="246"/>
    </row>
    <row r="619" spans="3:20" ht="12" thickBot="1">
      <c r="C619" s="247"/>
      <c r="D619" s="248"/>
      <c r="E619" s="248"/>
      <c r="F619" s="248"/>
      <c r="G619" s="248"/>
      <c r="H619" s="248"/>
      <c r="I619" s="248"/>
      <c r="J619" s="248"/>
      <c r="K619" s="248"/>
      <c r="L619" s="248"/>
      <c r="M619" s="249"/>
    </row>
    <row r="620" spans="3:20" ht="12" thickBot="1">
      <c r="C620" s="250" t="s">
        <v>225</v>
      </c>
      <c r="D620" s="251"/>
      <c r="E620" s="252" t="s">
        <v>279</v>
      </c>
      <c r="F620" s="253"/>
      <c r="G620" s="154" t="s">
        <v>280</v>
      </c>
      <c r="H620" s="254" t="s">
        <v>281</v>
      </c>
      <c r="I620" s="255"/>
      <c r="J620" s="255"/>
      <c r="K620" s="255"/>
      <c r="L620" s="255"/>
      <c r="M620" s="256"/>
      <c r="R620" s="155"/>
      <c r="S620" s="156"/>
      <c r="T620" s="157"/>
    </row>
    <row r="621" spans="3:20" ht="12" thickBot="1">
      <c r="C621" s="257"/>
      <c r="D621" s="258"/>
      <c r="E621" s="261"/>
      <c r="F621" s="263"/>
      <c r="G621" s="158"/>
      <c r="H621" s="261"/>
      <c r="I621" s="262"/>
      <c r="J621" s="262"/>
      <c r="K621" s="262"/>
      <c r="L621" s="262"/>
      <c r="M621" s="263"/>
    </row>
    <row r="622" spans="3:20" ht="12" thickBot="1">
      <c r="C622" s="261"/>
      <c r="D622" s="262"/>
      <c r="E622" s="262"/>
      <c r="F622" s="262"/>
      <c r="G622" s="262"/>
      <c r="H622" s="262"/>
      <c r="I622" s="262"/>
      <c r="J622" s="262"/>
      <c r="K622" s="262"/>
      <c r="L622" s="262"/>
      <c r="M622" s="263"/>
    </row>
    <row r="623" spans="3:20" ht="12" thickBot="1">
      <c r="C623" s="159" t="s">
        <v>227</v>
      </c>
      <c r="D623" s="160"/>
      <c r="E623" s="159" t="s">
        <v>282</v>
      </c>
      <c r="F623" s="160" t="s">
        <v>283</v>
      </c>
      <c r="G623" s="159" t="s">
        <v>282</v>
      </c>
      <c r="H623" s="276" t="s">
        <v>228</v>
      </c>
      <c r="I623" s="276"/>
      <c r="J623" s="276"/>
      <c r="K623" s="276"/>
      <c r="L623" s="276"/>
      <c r="M623" s="251"/>
    </row>
    <row r="624" spans="3:20" ht="12" thickBot="1">
      <c r="C624" s="161"/>
      <c r="D624" s="162"/>
      <c r="E624" s="163"/>
      <c r="F624" s="162"/>
      <c r="G624" s="161"/>
      <c r="H624" s="277">
        <f>S631</f>
        <v>0</v>
      </c>
      <c r="I624" s="278"/>
      <c r="J624" s="279"/>
      <c r="K624" s="280">
        <f>T631</f>
        <v>0</v>
      </c>
      <c r="L624" s="281"/>
      <c r="M624" s="282"/>
    </row>
    <row r="625" spans="3:20" ht="12" thickBot="1">
      <c r="C625" s="166" t="s">
        <v>226</v>
      </c>
      <c r="D625" s="167" t="s">
        <v>284</v>
      </c>
      <c r="E625" s="166" t="s">
        <v>285</v>
      </c>
      <c r="F625" s="167"/>
      <c r="G625" s="166" t="s">
        <v>285</v>
      </c>
      <c r="H625" s="262" t="s">
        <v>286</v>
      </c>
      <c r="I625" s="263"/>
      <c r="J625" s="262" t="s">
        <v>287</v>
      </c>
      <c r="K625" s="263"/>
      <c r="L625" s="283" t="s">
        <v>288</v>
      </c>
      <c r="M625" s="284"/>
      <c r="O625" s="264" t="s">
        <v>289</v>
      </c>
      <c r="P625" s="265"/>
      <c r="Q625" s="264" t="s">
        <v>290</v>
      </c>
      <c r="R625" s="265"/>
      <c r="S625" s="264" t="s">
        <v>284</v>
      </c>
      <c r="T625" s="265"/>
    </row>
    <row r="626" spans="3:20" ht="12" thickBot="1">
      <c r="C626" s="169" t="s">
        <v>291</v>
      </c>
      <c r="D626" s="170" t="s">
        <v>292</v>
      </c>
      <c r="E626" s="158"/>
      <c r="F626" s="170"/>
      <c r="G626" s="158"/>
      <c r="H626" s="171"/>
      <c r="I626" s="170"/>
      <c r="J626" s="171"/>
      <c r="K626" s="170"/>
      <c r="L626" s="171"/>
      <c r="M626" s="170"/>
      <c r="O626" s="172">
        <f t="shared" ref="O626:P628" si="88">H626+J626+L626</f>
        <v>0</v>
      </c>
      <c r="P626" s="172">
        <f t="shared" si="88"/>
        <v>0</v>
      </c>
      <c r="Q626" s="172">
        <f>IF(H626&gt;I626,1,0)+IF(J626&gt;K626,1,0)+IF(L626&gt;M626,1,0)</f>
        <v>0</v>
      </c>
      <c r="R626" s="173">
        <f>IF(H626&lt;I626,1,0)+IF(J626&lt;K626,1,0)+IF(L626&lt;M626,1,0)</f>
        <v>0</v>
      </c>
      <c r="S626" s="173">
        <f>IF(Q626&gt;R626,1,0)</f>
        <v>0</v>
      </c>
      <c r="T626" s="173">
        <f>IF(Q626&lt;R626,1,0)</f>
        <v>0</v>
      </c>
    </row>
    <row r="627" spans="3:20" ht="12" thickBot="1">
      <c r="C627" s="158"/>
      <c r="D627" s="170" t="s">
        <v>293</v>
      </c>
      <c r="E627" s="158"/>
      <c r="F627" s="170"/>
      <c r="G627" s="158"/>
      <c r="H627" s="171"/>
      <c r="I627" s="170"/>
      <c r="J627" s="171"/>
      <c r="K627" s="170"/>
      <c r="L627" s="171"/>
      <c r="M627" s="170"/>
      <c r="O627" s="174">
        <f t="shared" si="88"/>
        <v>0</v>
      </c>
      <c r="P627" s="174">
        <f t="shared" si="88"/>
        <v>0</v>
      </c>
      <c r="Q627" s="174">
        <f>IF(H627&gt;I627,1,0)+IF(J627&gt;K627,1,0)+IF(L627&gt;M627,1,0)</f>
        <v>0</v>
      </c>
      <c r="R627" s="175">
        <f>IF(H627&lt;I627,1,0)+IF(J627&lt;K627,1,0)+IF(L627&lt;M627,1,0)</f>
        <v>0</v>
      </c>
      <c r="S627" s="175">
        <f>IF(Q627&gt;R627,1,0)</f>
        <v>0</v>
      </c>
      <c r="T627" s="175">
        <f>IF(Q627&lt;R627,1,0)</f>
        <v>0</v>
      </c>
    </row>
    <row r="628" spans="3:20" ht="12" customHeight="1" thickBot="1">
      <c r="C628" s="266"/>
      <c r="D628" s="268" t="s">
        <v>294</v>
      </c>
      <c r="E628" s="158"/>
      <c r="F628" s="176"/>
      <c r="G628" s="158"/>
      <c r="H628" s="270"/>
      <c r="I628" s="273"/>
      <c r="J628" s="270"/>
      <c r="K628" s="273"/>
      <c r="L628" s="270"/>
      <c r="M628" s="273"/>
      <c r="O628" s="285">
        <f t="shared" si="88"/>
        <v>0</v>
      </c>
      <c r="P628" s="285">
        <f t="shared" si="88"/>
        <v>0</v>
      </c>
      <c r="Q628" s="285">
        <f>IF(H628&gt;I628,1,0)+IF(J628&gt;K628,1,0)+IF(L628&gt;M628,1,0)</f>
        <v>0</v>
      </c>
      <c r="R628" s="285">
        <f>IF(H628&lt;I628,1,0)+IF(J628&lt;K628,1,0)+IF(L628&lt;M628,1,0)</f>
        <v>0</v>
      </c>
      <c r="S628" s="285">
        <f>IF(Q628&gt;R628,1,0)</f>
        <v>0</v>
      </c>
      <c r="T628" s="285">
        <f>IF(Q628&lt;R628,1,0)</f>
        <v>0</v>
      </c>
    </row>
    <row r="629" spans="3:20" ht="12" thickBot="1">
      <c r="C629" s="266"/>
      <c r="D629" s="268"/>
      <c r="E629" s="177" t="s">
        <v>283</v>
      </c>
      <c r="F629" s="178"/>
      <c r="G629" s="177" t="s">
        <v>283</v>
      </c>
      <c r="H629" s="271"/>
      <c r="I629" s="274"/>
      <c r="J629" s="271"/>
      <c r="K629" s="274"/>
      <c r="L629" s="271"/>
      <c r="M629" s="274"/>
      <c r="O629" s="286"/>
      <c r="P629" s="286"/>
      <c r="Q629" s="286"/>
      <c r="R629" s="286"/>
      <c r="S629" s="286"/>
      <c r="T629" s="286"/>
    </row>
    <row r="630" spans="3:20" ht="12" thickBot="1">
      <c r="C630" s="267"/>
      <c r="D630" s="269"/>
      <c r="E630" s="158"/>
      <c r="F630" s="179"/>
      <c r="G630" s="158"/>
      <c r="H630" s="272"/>
      <c r="I630" s="275"/>
      <c r="J630" s="272"/>
      <c r="K630" s="275"/>
      <c r="L630" s="272"/>
      <c r="M630" s="275"/>
      <c r="O630" s="287"/>
      <c r="P630" s="287"/>
      <c r="Q630" s="287"/>
      <c r="R630" s="287"/>
      <c r="S630" s="287"/>
      <c r="T630" s="287"/>
    </row>
    <row r="631" spans="3:20" ht="12" thickBot="1">
      <c r="G631" s="180"/>
      <c r="H631" s="180"/>
      <c r="O631" s="175">
        <f t="shared" ref="O631:T631" si="89">O626+O627+O628</f>
        <v>0</v>
      </c>
      <c r="P631" s="175">
        <f t="shared" si="89"/>
        <v>0</v>
      </c>
      <c r="Q631" s="174">
        <f t="shared" si="89"/>
        <v>0</v>
      </c>
      <c r="R631" s="175">
        <f t="shared" si="89"/>
        <v>0</v>
      </c>
      <c r="S631" s="175">
        <f t="shared" si="89"/>
        <v>0</v>
      </c>
      <c r="T631" s="175">
        <f t="shared" si="89"/>
        <v>0</v>
      </c>
    </row>
    <row r="632" spans="3:20">
      <c r="C632" s="244" t="s">
        <v>278</v>
      </c>
      <c r="D632" s="245"/>
      <c r="E632" s="245"/>
      <c r="F632" s="245"/>
      <c r="G632" s="245"/>
      <c r="H632" s="245"/>
      <c r="I632" s="245"/>
      <c r="J632" s="245"/>
      <c r="K632" s="245"/>
      <c r="L632" s="245"/>
      <c r="M632" s="246"/>
    </row>
    <row r="633" spans="3:20" ht="12" thickBot="1">
      <c r="C633" s="247"/>
      <c r="D633" s="248"/>
      <c r="E633" s="248"/>
      <c r="F633" s="248"/>
      <c r="G633" s="248"/>
      <c r="H633" s="248"/>
      <c r="I633" s="248"/>
      <c r="J633" s="248"/>
      <c r="K633" s="248"/>
      <c r="L633" s="248"/>
      <c r="M633" s="249"/>
    </row>
    <row r="634" spans="3:20" ht="12" thickBot="1">
      <c r="C634" s="250" t="s">
        <v>225</v>
      </c>
      <c r="D634" s="251"/>
      <c r="E634" s="252" t="s">
        <v>279</v>
      </c>
      <c r="F634" s="253"/>
      <c r="G634" s="154" t="s">
        <v>280</v>
      </c>
      <c r="H634" s="254" t="s">
        <v>281</v>
      </c>
      <c r="I634" s="255"/>
      <c r="J634" s="255"/>
      <c r="K634" s="255"/>
      <c r="L634" s="255"/>
      <c r="M634" s="256"/>
      <c r="R634" s="155"/>
      <c r="S634" s="156"/>
      <c r="T634" s="157"/>
    </row>
    <row r="635" spans="3:20" ht="12" thickBot="1">
      <c r="C635" s="257"/>
      <c r="D635" s="258"/>
      <c r="E635" s="261"/>
      <c r="F635" s="263"/>
      <c r="G635" s="158"/>
      <c r="H635" s="261"/>
      <c r="I635" s="262"/>
      <c r="J635" s="262"/>
      <c r="K635" s="262"/>
      <c r="L635" s="262"/>
      <c r="M635" s="263"/>
    </row>
    <row r="636" spans="3:20" ht="12" thickBot="1">
      <c r="C636" s="261"/>
      <c r="D636" s="262"/>
      <c r="E636" s="262"/>
      <c r="F636" s="262"/>
      <c r="G636" s="262"/>
      <c r="H636" s="262"/>
      <c r="I636" s="262"/>
      <c r="J636" s="262"/>
      <c r="K636" s="262"/>
      <c r="L636" s="262"/>
      <c r="M636" s="263"/>
    </row>
    <row r="637" spans="3:20" ht="12" thickBot="1">
      <c r="C637" s="159" t="s">
        <v>227</v>
      </c>
      <c r="D637" s="160"/>
      <c r="E637" s="159" t="s">
        <v>282</v>
      </c>
      <c r="F637" s="160" t="s">
        <v>283</v>
      </c>
      <c r="G637" s="159" t="s">
        <v>282</v>
      </c>
      <c r="H637" s="276" t="s">
        <v>228</v>
      </c>
      <c r="I637" s="276"/>
      <c r="J637" s="276"/>
      <c r="K637" s="276"/>
      <c r="L637" s="276"/>
      <c r="M637" s="251"/>
    </row>
    <row r="638" spans="3:20" ht="12" thickBot="1">
      <c r="C638" s="161"/>
      <c r="D638" s="162"/>
      <c r="E638" s="163"/>
      <c r="F638" s="162"/>
      <c r="G638" s="161"/>
      <c r="H638" s="277">
        <f>S645</f>
        <v>0</v>
      </c>
      <c r="I638" s="278"/>
      <c r="J638" s="279"/>
      <c r="K638" s="280">
        <f>T645</f>
        <v>0</v>
      </c>
      <c r="L638" s="281"/>
      <c r="M638" s="282"/>
    </row>
    <row r="639" spans="3:20" ht="12" thickBot="1">
      <c r="C639" s="166" t="s">
        <v>226</v>
      </c>
      <c r="D639" s="167" t="s">
        <v>284</v>
      </c>
      <c r="E639" s="166" t="s">
        <v>285</v>
      </c>
      <c r="F639" s="167"/>
      <c r="G639" s="166" t="s">
        <v>285</v>
      </c>
      <c r="H639" s="262" t="s">
        <v>286</v>
      </c>
      <c r="I639" s="263"/>
      <c r="J639" s="262" t="s">
        <v>287</v>
      </c>
      <c r="K639" s="263"/>
      <c r="L639" s="283" t="s">
        <v>288</v>
      </c>
      <c r="M639" s="284"/>
      <c r="O639" s="264" t="s">
        <v>289</v>
      </c>
      <c r="P639" s="265"/>
      <c r="Q639" s="264" t="s">
        <v>290</v>
      </c>
      <c r="R639" s="265"/>
      <c r="S639" s="264" t="s">
        <v>284</v>
      </c>
      <c r="T639" s="265"/>
    </row>
    <row r="640" spans="3:20" ht="12" thickBot="1">
      <c r="C640" s="169" t="s">
        <v>291</v>
      </c>
      <c r="D640" s="170" t="s">
        <v>292</v>
      </c>
      <c r="E640" s="158"/>
      <c r="F640" s="170"/>
      <c r="G640" s="158"/>
      <c r="H640" s="171"/>
      <c r="I640" s="170"/>
      <c r="J640" s="171"/>
      <c r="K640" s="170"/>
      <c r="L640" s="171"/>
      <c r="M640" s="170"/>
      <c r="O640" s="172">
        <f t="shared" ref="O640:P642" si="90">H640+J640+L640</f>
        <v>0</v>
      </c>
      <c r="P640" s="172">
        <f t="shared" si="90"/>
        <v>0</v>
      </c>
      <c r="Q640" s="172">
        <f>IF(H640&gt;I640,1,0)+IF(J640&gt;K640,1,0)+IF(L640&gt;M640,1,0)</f>
        <v>0</v>
      </c>
      <c r="R640" s="173">
        <f>IF(H640&lt;I640,1,0)+IF(J640&lt;K640,1,0)+IF(L640&lt;M640,1,0)</f>
        <v>0</v>
      </c>
      <c r="S640" s="173">
        <f>IF(Q640&gt;R640,1,0)</f>
        <v>0</v>
      </c>
      <c r="T640" s="173">
        <f>IF(Q640&lt;R640,1,0)</f>
        <v>0</v>
      </c>
    </row>
    <row r="641" spans="3:20" ht="12" thickBot="1">
      <c r="C641" s="158"/>
      <c r="D641" s="170" t="s">
        <v>293</v>
      </c>
      <c r="E641" s="158"/>
      <c r="F641" s="170"/>
      <c r="G641" s="158"/>
      <c r="H641" s="171"/>
      <c r="I641" s="170"/>
      <c r="J641" s="171"/>
      <c r="K641" s="170"/>
      <c r="L641" s="171"/>
      <c r="M641" s="170"/>
      <c r="O641" s="174">
        <f t="shared" si="90"/>
        <v>0</v>
      </c>
      <c r="P641" s="174">
        <f t="shared" si="90"/>
        <v>0</v>
      </c>
      <c r="Q641" s="174">
        <f>IF(H641&gt;I641,1,0)+IF(J641&gt;K641,1,0)+IF(L641&gt;M641,1,0)</f>
        <v>0</v>
      </c>
      <c r="R641" s="175">
        <f>IF(H641&lt;I641,1,0)+IF(J641&lt;K641,1,0)+IF(L641&lt;M641,1,0)</f>
        <v>0</v>
      </c>
      <c r="S641" s="175">
        <f>IF(Q641&gt;R641,1,0)</f>
        <v>0</v>
      </c>
      <c r="T641" s="175">
        <f>IF(Q641&lt;R641,1,0)</f>
        <v>0</v>
      </c>
    </row>
    <row r="642" spans="3:20" ht="12" customHeight="1" thickBot="1">
      <c r="C642" s="266"/>
      <c r="D642" s="268" t="s">
        <v>294</v>
      </c>
      <c r="E642" s="158"/>
      <c r="F642" s="176"/>
      <c r="G642" s="158"/>
      <c r="H642" s="270"/>
      <c r="I642" s="273"/>
      <c r="J642" s="270"/>
      <c r="K642" s="273"/>
      <c r="L642" s="270"/>
      <c r="M642" s="273"/>
      <c r="O642" s="285">
        <f t="shared" si="90"/>
        <v>0</v>
      </c>
      <c r="P642" s="285">
        <f t="shared" si="90"/>
        <v>0</v>
      </c>
      <c r="Q642" s="285">
        <f>IF(H642&gt;I642,1,0)+IF(J642&gt;K642,1,0)+IF(L642&gt;M642,1,0)</f>
        <v>0</v>
      </c>
      <c r="R642" s="285">
        <f>IF(H642&lt;I642,1,0)+IF(J642&lt;K642,1,0)+IF(L642&lt;M642,1,0)</f>
        <v>0</v>
      </c>
      <c r="S642" s="285">
        <f>IF(Q642&gt;R642,1,0)</f>
        <v>0</v>
      </c>
      <c r="T642" s="285">
        <f>IF(Q642&lt;R642,1,0)</f>
        <v>0</v>
      </c>
    </row>
    <row r="643" spans="3:20" ht="12" thickBot="1">
      <c r="C643" s="266"/>
      <c r="D643" s="268"/>
      <c r="E643" s="177" t="s">
        <v>283</v>
      </c>
      <c r="F643" s="178"/>
      <c r="G643" s="177" t="s">
        <v>283</v>
      </c>
      <c r="H643" s="271"/>
      <c r="I643" s="274"/>
      <c r="J643" s="271"/>
      <c r="K643" s="274"/>
      <c r="L643" s="271"/>
      <c r="M643" s="274"/>
      <c r="O643" s="286"/>
      <c r="P643" s="286"/>
      <c r="Q643" s="286"/>
      <c r="R643" s="286"/>
      <c r="S643" s="286"/>
      <c r="T643" s="286"/>
    </row>
    <row r="644" spans="3:20" ht="12" thickBot="1">
      <c r="C644" s="267"/>
      <c r="D644" s="269"/>
      <c r="E644" s="158"/>
      <c r="F644" s="179"/>
      <c r="G644" s="158"/>
      <c r="H644" s="272"/>
      <c r="I644" s="275"/>
      <c r="J644" s="272"/>
      <c r="K644" s="275"/>
      <c r="L644" s="272"/>
      <c r="M644" s="275"/>
      <c r="O644" s="287"/>
      <c r="P644" s="287"/>
      <c r="Q644" s="287"/>
      <c r="R644" s="287"/>
      <c r="S644" s="287"/>
      <c r="T644" s="287"/>
    </row>
    <row r="645" spans="3:20" ht="12" thickBot="1">
      <c r="G645" s="180"/>
      <c r="H645" s="180"/>
      <c r="O645" s="175">
        <f t="shared" ref="O645:T645" si="91">O640+O641+O642</f>
        <v>0</v>
      </c>
      <c r="P645" s="175">
        <f t="shared" si="91"/>
        <v>0</v>
      </c>
      <c r="Q645" s="174">
        <f t="shared" si="91"/>
        <v>0</v>
      </c>
      <c r="R645" s="175">
        <f t="shared" si="91"/>
        <v>0</v>
      </c>
      <c r="S645" s="175">
        <f t="shared" si="91"/>
        <v>0</v>
      </c>
      <c r="T645" s="175">
        <f t="shared" si="91"/>
        <v>0</v>
      </c>
    </row>
    <row r="646" spans="3:20">
      <c r="C646" s="244" t="s">
        <v>278</v>
      </c>
      <c r="D646" s="245"/>
      <c r="E646" s="245"/>
      <c r="F646" s="245"/>
      <c r="G646" s="245"/>
      <c r="H646" s="245"/>
      <c r="I646" s="245"/>
      <c r="J646" s="245"/>
      <c r="K646" s="245"/>
      <c r="L646" s="245"/>
      <c r="M646" s="246"/>
    </row>
    <row r="647" spans="3:20" ht="12" thickBot="1">
      <c r="C647" s="247"/>
      <c r="D647" s="248"/>
      <c r="E647" s="248"/>
      <c r="F647" s="248"/>
      <c r="G647" s="248"/>
      <c r="H647" s="248"/>
      <c r="I647" s="248"/>
      <c r="J647" s="248"/>
      <c r="K647" s="248"/>
      <c r="L647" s="248"/>
      <c r="M647" s="249"/>
    </row>
    <row r="648" spans="3:20" ht="12" thickBot="1">
      <c r="C648" s="250" t="s">
        <v>225</v>
      </c>
      <c r="D648" s="251"/>
      <c r="E648" s="252" t="s">
        <v>279</v>
      </c>
      <c r="F648" s="253"/>
      <c r="G648" s="154" t="s">
        <v>280</v>
      </c>
      <c r="H648" s="254" t="s">
        <v>281</v>
      </c>
      <c r="I648" s="255"/>
      <c r="J648" s="255"/>
      <c r="K648" s="255"/>
      <c r="L648" s="255"/>
      <c r="M648" s="256"/>
      <c r="R648" s="155"/>
      <c r="S648" s="156"/>
      <c r="T648" s="157"/>
    </row>
    <row r="649" spans="3:20" ht="12" thickBot="1">
      <c r="C649" s="257"/>
      <c r="D649" s="258"/>
      <c r="E649" s="261"/>
      <c r="F649" s="263"/>
      <c r="G649" s="158"/>
      <c r="H649" s="261"/>
      <c r="I649" s="262"/>
      <c r="J649" s="262"/>
      <c r="K649" s="262"/>
      <c r="L649" s="262"/>
      <c r="M649" s="263"/>
    </row>
    <row r="650" spans="3:20" ht="12" thickBot="1">
      <c r="C650" s="261"/>
      <c r="D650" s="262"/>
      <c r="E650" s="262"/>
      <c r="F650" s="262"/>
      <c r="G650" s="262"/>
      <c r="H650" s="262"/>
      <c r="I650" s="262"/>
      <c r="J650" s="262"/>
      <c r="K650" s="262"/>
      <c r="L650" s="262"/>
      <c r="M650" s="263"/>
    </row>
    <row r="651" spans="3:20" ht="12" thickBot="1">
      <c r="C651" s="159" t="s">
        <v>227</v>
      </c>
      <c r="D651" s="160"/>
      <c r="E651" s="159" t="s">
        <v>282</v>
      </c>
      <c r="F651" s="160" t="s">
        <v>283</v>
      </c>
      <c r="G651" s="159" t="s">
        <v>282</v>
      </c>
      <c r="H651" s="276" t="s">
        <v>228</v>
      </c>
      <c r="I651" s="276"/>
      <c r="J651" s="276"/>
      <c r="K651" s="276"/>
      <c r="L651" s="276"/>
      <c r="M651" s="251"/>
    </row>
    <row r="652" spans="3:20" ht="12" thickBot="1">
      <c r="C652" s="161"/>
      <c r="D652" s="162"/>
      <c r="E652" s="163"/>
      <c r="F652" s="162"/>
      <c r="G652" s="161"/>
      <c r="H652" s="277">
        <f>S659</f>
        <v>0</v>
      </c>
      <c r="I652" s="278"/>
      <c r="J652" s="279"/>
      <c r="K652" s="280">
        <f>T659</f>
        <v>0</v>
      </c>
      <c r="L652" s="281"/>
      <c r="M652" s="282"/>
    </row>
    <row r="653" spans="3:20" ht="12" thickBot="1">
      <c r="C653" s="166" t="s">
        <v>226</v>
      </c>
      <c r="D653" s="167" t="s">
        <v>284</v>
      </c>
      <c r="E653" s="166" t="s">
        <v>285</v>
      </c>
      <c r="F653" s="167"/>
      <c r="G653" s="166" t="s">
        <v>285</v>
      </c>
      <c r="H653" s="262" t="s">
        <v>286</v>
      </c>
      <c r="I653" s="263"/>
      <c r="J653" s="262" t="s">
        <v>287</v>
      </c>
      <c r="K653" s="263"/>
      <c r="L653" s="283" t="s">
        <v>288</v>
      </c>
      <c r="M653" s="284"/>
      <c r="O653" s="264" t="s">
        <v>289</v>
      </c>
      <c r="P653" s="265"/>
      <c r="Q653" s="264" t="s">
        <v>290</v>
      </c>
      <c r="R653" s="265"/>
      <c r="S653" s="264" t="s">
        <v>284</v>
      </c>
      <c r="T653" s="265"/>
    </row>
    <row r="654" spans="3:20" ht="12" thickBot="1">
      <c r="C654" s="169" t="s">
        <v>291</v>
      </c>
      <c r="D654" s="170" t="s">
        <v>292</v>
      </c>
      <c r="E654" s="158"/>
      <c r="F654" s="170"/>
      <c r="G654" s="158"/>
      <c r="H654" s="171"/>
      <c r="I654" s="170"/>
      <c r="J654" s="171"/>
      <c r="K654" s="170"/>
      <c r="L654" s="171"/>
      <c r="M654" s="170"/>
      <c r="O654" s="172">
        <f t="shared" ref="O654:P656" si="92">H654+J654+L654</f>
        <v>0</v>
      </c>
      <c r="P654" s="172">
        <f t="shared" si="92"/>
        <v>0</v>
      </c>
      <c r="Q654" s="172">
        <f>IF(H654&gt;I654,1,0)+IF(J654&gt;K654,1,0)+IF(L654&gt;M654,1,0)</f>
        <v>0</v>
      </c>
      <c r="R654" s="173">
        <f>IF(H654&lt;I654,1,0)+IF(J654&lt;K654,1,0)+IF(L654&lt;M654,1,0)</f>
        <v>0</v>
      </c>
      <c r="S654" s="173">
        <f>IF(Q654&gt;R654,1,0)</f>
        <v>0</v>
      </c>
      <c r="T654" s="173">
        <f>IF(Q654&lt;R654,1,0)</f>
        <v>0</v>
      </c>
    </row>
    <row r="655" spans="3:20" ht="12" thickBot="1">
      <c r="C655" s="158"/>
      <c r="D655" s="170" t="s">
        <v>293</v>
      </c>
      <c r="E655" s="158"/>
      <c r="F655" s="170"/>
      <c r="G655" s="158"/>
      <c r="H655" s="171"/>
      <c r="I655" s="170"/>
      <c r="J655" s="171"/>
      <c r="K655" s="170"/>
      <c r="L655" s="171"/>
      <c r="M655" s="170"/>
      <c r="O655" s="174">
        <f t="shared" si="92"/>
        <v>0</v>
      </c>
      <c r="P655" s="174">
        <f t="shared" si="92"/>
        <v>0</v>
      </c>
      <c r="Q655" s="174">
        <f>IF(H655&gt;I655,1,0)+IF(J655&gt;K655,1,0)+IF(L655&gt;M655,1,0)</f>
        <v>0</v>
      </c>
      <c r="R655" s="175">
        <f>IF(H655&lt;I655,1,0)+IF(J655&lt;K655,1,0)+IF(L655&lt;M655,1,0)</f>
        <v>0</v>
      </c>
      <c r="S655" s="175">
        <f>IF(Q655&gt;R655,1,0)</f>
        <v>0</v>
      </c>
      <c r="T655" s="175">
        <f>IF(Q655&lt;R655,1,0)</f>
        <v>0</v>
      </c>
    </row>
    <row r="656" spans="3:20" ht="12" customHeight="1" thickBot="1">
      <c r="C656" s="266"/>
      <c r="D656" s="268" t="s">
        <v>294</v>
      </c>
      <c r="E656" s="158"/>
      <c r="F656" s="176"/>
      <c r="G656" s="158"/>
      <c r="H656" s="270"/>
      <c r="I656" s="273"/>
      <c r="J656" s="270"/>
      <c r="K656" s="273"/>
      <c r="L656" s="270"/>
      <c r="M656" s="273"/>
      <c r="O656" s="285">
        <f t="shared" si="92"/>
        <v>0</v>
      </c>
      <c r="P656" s="285">
        <f t="shared" si="92"/>
        <v>0</v>
      </c>
      <c r="Q656" s="285">
        <f>IF(H656&gt;I656,1,0)+IF(J656&gt;K656,1,0)+IF(L656&gt;M656,1,0)</f>
        <v>0</v>
      </c>
      <c r="R656" s="285">
        <f>IF(H656&lt;I656,1,0)+IF(J656&lt;K656,1,0)+IF(L656&lt;M656,1,0)</f>
        <v>0</v>
      </c>
      <c r="S656" s="285">
        <f>IF(Q656&gt;R656,1,0)</f>
        <v>0</v>
      </c>
      <c r="T656" s="285">
        <f>IF(Q656&lt;R656,1,0)</f>
        <v>0</v>
      </c>
    </row>
    <row r="657" spans="3:20" ht="12" thickBot="1">
      <c r="C657" s="266"/>
      <c r="D657" s="268"/>
      <c r="E657" s="177" t="s">
        <v>283</v>
      </c>
      <c r="F657" s="178"/>
      <c r="G657" s="177" t="s">
        <v>283</v>
      </c>
      <c r="H657" s="271"/>
      <c r="I657" s="274"/>
      <c r="J657" s="271"/>
      <c r="K657" s="274"/>
      <c r="L657" s="271"/>
      <c r="M657" s="274"/>
      <c r="O657" s="286"/>
      <c r="P657" s="286"/>
      <c r="Q657" s="286"/>
      <c r="R657" s="286"/>
      <c r="S657" s="286"/>
      <c r="T657" s="286"/>
    </row>
    <row r="658" spans="3:20" ht="12" thickBot="1">
      <c r="C658" s="267"/>
      <c r="D658" s="269"/>
      <c r="E658" s="158"/>
      <c r="F658" s="179"/>
      <c r="G658" s="158"/>
      <c r="H658" s="272"/>
      <c r="I658" s="275"/>
      <c r="J658" s="272"/>
      <c r="K658" s="275"/>
      <c r="L658" s="272"/>
      <c r="M658" s="275"/>
      <c r="O658" s="287"/>
      <c r="P658" s="287"/>
      <c r="Q658" s="287"/>
      <c r="R658" s="287"/>
      <c r="S658" s="287"/>
      <c r="T658" s="287"/>
    </row>
    <row r="659" spans="3:20" ht="12" thickBot="1">
      <c r="G659" s="180"/>
      <c r="H659" s="180"/>
      <c r="O659" s="175">
        <f t="shared" ref="O659:T659" si="93">O654+O655+O656</f>
        <v>0</v>
      </c>
      <c r="P659" s="175">
        <f t="shared" si="93"/>
        <v>0</v>
      </c>
      <c r="Q659" s="174">
        <f t="shared" si="93"/>
        <v>0</v>
      </c>
      <c r="R659" s="175">
        <f t="shared" si="93"/>
        <v>0</v>
      </c>
      <c r="S659" s="175">
        <f t="shared" si="93"/>
        <v>0</v>
      </c>
      <c r="T659" s="175">
        <f t="shared" si="93"/>
        <v>0</v>
      </c>
    </row>
    <row r="660" spans="3:20">
      <c r="C660" s="244" t="s">
        <v>278</v>
      </c>
      <c r="D660" s="245"/>
      <c r="E660" s="245"/>
      <c r="F660" s="245"/>
      <c r="G660" s="245"/>
      <c r="H660" s="245"/>
      <c r="I660" s="245"/>
      <c r="J660" s="245"/>
      <c r="K660" s="245"/>
      <c r="L660" s="245"/>
      <c r="M660" s="246"/>
    </row>
    <row r="661" spans="3:20" ht="12" thickBot="1">
      <c r="C661" s="247"/>
      <c r="D661" s="248"/>
      <c r="E661" s="248"/>
      <c r="F661" s="248"/>
      <c r="G661" s="248"/>
      <c r="H661" s="248"/>
      <c r="I661" s="248"/>
      <c r="J661" s="248"/>
      <c r="K661" s="248"/>
      <c r="L661" s="248"/>
      <c r="M661" s="249"/>
    </row>
    <row r="662" spans="3:20" ht="12" thickBot="1">
      <c r="C662" s="250" t="s">
        <v>225</v>
      </c>
      <c r="D662" s="251"/>
      <c r="E662" s="252" t="s">
        <v>279</v>
      </c>
      <c r="F662" s="253"/>
      <c r="G662" s="154" t="s">
        <v>280</v>
      </c>
      <c r="H662" s="254" t="s">
        <v>281</v>
      </c>
      <c r="I662" s="255"/>
      <c r="J662" s="255"/>
      <c r="K662" s="255"/>
      <c r="L662" s="255"/>
      <c r="M662" s="256"/>
      <c r="R662" s="155"/>
      <c r="S662" s="156"/>
      <c r="T662" s="157"/>
    </row>
    <row r="663" spans="3:20" ht="12" thickBot="1">
      <c r="C663" s="257"/>
      <c r="D663" s="258"/>
      <c r="E663" s="261"/>
      <c r="F663" s="263"/>
      <c r="G663" s="158"/>
      <c r="H663" s="261"/>
      <c r="I663" s="262"/>
      <c r="J663" s="262"/>
      <c r="K663" s="262"/>
      <c r="L663" s="262"/>
      <c r="M663" s="263"/>
    </row>
    <row r="664" spans="3:20" ht="12" thickBot="1">
      <c r="C664" s="261"/>
      <c r="D664" s="262"/>
      <c r="E664" s="262"/>
      <c r="F664" s="262"/>
      <c r="G664" s="262"/>
      <c r="H664" s="262"/>
      <c r="I664" s="262"/>
      <c r="J664" s="262"/>
      <c r="K664" s="262"/>
      <c r="L664" s="262"/>
      <c r="M664" s="263"/>
    </row>
    <row r="665" spans="3:20" ht="12" thickBot="1">
      <c r="C665" s="159" t="s">
        <v>227</v>
      </c>
      <c r="D665" s="160"/>
      <c r="E665" s="159" t="s">
        <v>282</v>
      </c>
      <c r="F665" s="160" t="s">
        <v>283</v>
      </c>
      <c r="G665" s="159" t="s">
        <v>282</v>
      </c>
      <c r="H665" s="276" t="s">
        <v>228</v>
      </c>
      <c r="I665" s="276"/>
      <c r="J665" s="276"/>
      <c r="K665" s="276"/>
      <c r="L665" s="276"/>
      <c r="M665" s="251"/>
    </row>
    <row r="666" spans="3:20" ht="12" thickBot="1">
      <c r="C666" s="161"/>
      <c r="D666" s="162"/>
      <c r="E666" s="163"/>
      <c r="F666" s="162"/>
      <c r="G666" s="161"/>
      <c r="H666" s="277">
        <f>S673</f>
        <v>0</v>
      </c>
      <c r="I666" s="278"/>
      <c r="J666" s="279"/>
      <c r="K666" s="280">
        <f>T673</f>
        <v>0</v>
      </c>
      <c r="L666" s="281"/>
      <c r="M666" s="282"/>
    </row>
    <row r="667" spans="3:20" ht="12" thickBot="1">
      <c r="C667" s="166" t="s">
        <v>226</v>
      </c>
      <c r="D667" s="167" t="s">
        <v>284</v>
      </c>
      <c r="E667" s="166" t="s">
        <v>285</v>
      </c>
      <c r="F667" s="167"/>
      <c r="G667" s="166" t="s">
        <v>285</v>
      </c>
      <c r="H667" s="262" t="s">
        <v>286</v>
      </c>
      <c r="I667" s="263"/>
      <c r="J667" s="262" t="s">
        <v>287</v>
      </c>
      <c r="K667" s="263"/>
      <c r="L667" s="283" t="s">
        <v>288</v>
      </c>
      <c r="M667" s="284"/>
      <c r="O667" s="264" t="s">
        <v>289</v>
      </c>
      <c r="P667" s="265"/>
      <c r="Q667" s="264" t="s">
        <v>290</v>
      </c>
      <c r="R667" s="265"/>
      <c r="S667" s="264" t="s">
        <v>284</v>
      </c>
      <c r="T667" s="265"/>
    </row>
    <row r="668" spans="3:20" ht="12" thickBot="1">
      <c r="C668" s="169" t="s">
        <v>291</v>
      </c>
      <c r="D668" s="170" t="s">
        <v>292</v>
      </c>
      <c r="E668" s="158"/>
      <c r="F668" s="170"/>
      <c r="G668" s="158"/>
      <c r="H668" s="171"/>
      <c r="I668" s="170"/>
      <c r="J668" s="171"/>
      <c r="K668" s="170"/>
      <c r="L668" s="171"/>
      <c r="M668" s="170"/>
      <c r="O668" s="172">
        <f t="shared" ref="O668:P670" si="94">H668+J668+L668</f>
        <v>0</v>
      </c>
      <c r="P668" s="172">
        <f t="shared" si="94"/>
        <v>0</v>
      </c>
      <c r="Q668" s="172">
        <f>IF(H668&gt;I668,1,0)+IF(J668&gt;K668,1,0)+IF(L668&gt;M668,1,0)</f>
        <v>0</v>
      </c>
      <c r="R668" s="173">
        <f>IF(H668&lt;I668,1,0)+IF(J668&lt;K668,1,0)+IF(L668&lt;M668,1,0)</f>
        <v>0</v>
      </c>
      <c r="S668" s="173">
        <f>IF(Q668&gt;R668,1,0)</f>
        <v>0</v>
      </c>
      <c r="T668" s="173">
        <f>IF(Q668&lt;R668,1,0)</f>
        <v>0</v>
      </c>
    </row>
    <row r="669" spans="3:20" ht="12" thickBot="1">
      <c r="C669" s="158"/>
      <c r="D669" s="170" t="s">
        <v>293</v>
      </c>
      <c r="E669" s="158"/>
      <c r="F669" s="170"/>
      <c r="G669" s="158"/>
      <c r="H669" s="171"/>
      <c r="I669" s="170"/>
      <c r="J669" s="171"/>
      <c r="K669" s="170"/>
      <c r="L669" s="171"/>
      <c r="M669" s="170"/>
      <c r="O669" s="174">
        <f t="shared" si="94"/>
        <v>0</v>
      </c>
      <c r="P669" s="174">
        <f t="shared" si="94"/>
        <v>0</v>
      </c>
      <c r="Q669" s="174">
        <f>IF(H669&gt;I669,1,0)+IF(J669&gt;K669,1,0)+IF(L669&gt;M669,1,0)</f>
        <v>0</v>
      </c>
      <c r="R669" s="175">
        <f>IF(H669&lt;I669,1,0)+IF(J669&lt;K669,1,0)+IF(L669&lt;M669,1,0)</f>
        <v>0</v>
      </c>
      <c r="S669" s="175">
        <f>IF(Q669&gt;R669,1,0)</f>
        <v>0</v>
      </c>
      <c r="T669" s="175">
        <f>IF(Q669&lt;R669,1,0)</f>
        <v>0</v>
      </c>
    </row>
    <row r="670" spans="3:20" ht="12" customHeight="1" thickBot="1">
      <c r="C670" s="266"/>
      <c r="D670" s="268" t="s">
        <v>294</v>
      </c>
      <c r="E670" s="158"/>
      <c r="F670" s="176"/>
      <c r="G670" s="158"/>
      <c r="H670" s="270"/>
      <c r="I670" s="273"/>
      <c r="J670" s="270"/>
      <c r="K670" s="273"/>
      <c r="L670" s="270"/>
      <c r="M670" s="273"/>
      <c r="O670" s="285">
        <f t="shared" si="94"/>
        <v>0</v>
      </c>
      <c r="P670" s="285">
        <f t="shared" si="94"/>
        <v>0</v>
      </c>
      <c r="Q670" s="285">
        <f>IF(H670&gt;I670,1,0)+IF(J670&gt;K670,1,0)+IF(L670&gt;M670,1,0)</f>
        <v>0</v>
      </c>
      <c r="R670" s="285">
        <f>IF(H670&lt;I670,1,0)+IF(J670&lt;K670,1,0)+IF(L670&lt;M670,1,0)</f>
        <v>0</v>
      </c>
      <c r="S670" s="285">
        <f>IF(Q670&gt;R670,1,0)</f>
        <v>0</v>
      </c>
      <c r="T670" s="285">
        <f>IF(Q670&lt;R670,1,0)</f>
        <v>0</v>
      </c>
    </row>
    <row r="671" spans="3:20" ht="12" thickBot="1">
      <c r="C671" s="266"/>
      <c r="D671" s="268"/>
      <c r="E671" s="177" t="s">
        <v>283</v>
      </c>
      <c r="F671" s="178"/>
      <c r="G671" s="177" t="s">
        <v>283</v>
      </c>
      <c r="H671" s="271"/>
      <c r="I671" s="274"/>
      <c r="J671" s="271"/>
      <c r="K671" s="274"/>
      <c r="L671" s="271"/>
      <c r="M671" s="274"/>
      <c r="O671" s="286"/>
      <c r="P671" s="286"/>
      <c r="Q671" s="286"/>
      <c r="R671" s="286"/>
      <c r="S671" s="286"/>
      <c r="T671" s="286"/>
    </row>
    <row r="672" spans="3:20" ht="12" thickBot="1">
      <c r="C672" s="267"/>
      <c r="D672" s="269"/>
      <c r="E672" s="158"/>
      <c r="F672" s="179"/>
      <c r="G672" s="158"/>
      <c r="H672" s="272"/>
      <c r="I672" s="275"/>
      <c r="J672" s="272"/>
      <c r="K672" s="275"/>
      <c r="L672" s="272"/>
      <c r="M672" s="275"/>
      <c r="O672" s="287"/>
      <c r="P672" s="287"/>
      <c r="Q672" s="287"/>
      <c r="R672" s="287"/>
      <c r="S672" s="287"/>
      <c r="T672" s="287"/>
    </row>
    <row r="673" spans="3:20" ht="12" thickBot="1">
      <c r="G673" s="180"/>
      <c r="H673" s="180"/>
      <c r="O673" s="175">
        <f t="shared" ref="O673:T673" si="95">O668+O669+O670</f>
        <v>0</v>
      </c>
      <c r="P673" s="175">
        <f t="shared" si="95"/>
        <v>0</v>
      </c>
      <c r="Q673" s="174">
        <f t="shared" si="95"/>
        <v>0</v>
      </c>
      <c r="R673" s="175">
        <f t="shared" si="95"/>
        <v>0</v>
      </c>
      <c r="S673" s="175">
        <f t="shared" si="95"/>
        <v>0</v>
      </c>
      <c r="T673" s="175">
        <f t="shared" si="95"/>
        <v>0</v>
      </c>
    </row>
    <row r="674" spans="3:20">
      <c r="C674" s="244" t="s">
        <v>278</v>
      </c>
      <c r="D674" s="245"/>
      <c r="E674" s="245"/>
      <c r="F674" s="245"/>
      <c r="G674" s="245"/>
      <c r="H674" s="245"/>
      <c r="I674" s="245"/>
      <c r="J674" s="245"/>
      <c r="K674" s="245"/>
      <c r="L674" s="245"/>
      <c r="M674" s="246"/>
    </row>
    <row r="675" spans="3:20" ht="12" thickBot="1">
      <c r="C675" s="247"/>
      <c r="D675" s="248"/>
      <c r="E675" s="248"/>
      <c r="F675" s="248"/>
      <c r="G675" s="248"/>
      <c r="H675" s="248"/>
      <c r="I675" s="248"/>
      <c r="J675" s="248"/>
      <c r="K675" s="248"/>
      <c r="L675" s="248"/>
      <c r="M675" s="249"/>
    </row>
    <row r="676" spans="3:20" ht="12" thickBot="1">
      <c r="C676" s="250" t="s">
        <v>225</v>
      </c>
      <c r="D676" s="251"/>
      <c r="E676" s="252" t="s">
        <v>279</v>
      </c>
      <c r="F676" s="253"/>
      <c r="G676" s="154" t="s">
        <v>280</v>
      </c>
      <c r="H676" s="254" t="s">
        <v>281</v>
      </c>
      <c r="I676" s="255"/>
      <c r="J676" s="255"/>
      <c r="K676" s="255"/>
      <c r="L676" s="255"/>
      <c r="M676" s="256"/>
      <c r="R676" s="155"/>
      <c r="S676" s="156"/>
      <c r="T676" s="157"/>
    </row>
    <row r="677" spans="3:20" ht="12" thickBot="1">
      <c r="C677" s="257"/>
      <c r="D677" s="258"/>
      <c r="E677" s="261"/>
      <c r="F677" s="263"/>
      <c r="G677" s="158"/>
      <c r="H677" s="261"/>
      <c r="I677" s="262"/>
      <c r="J677" s="262"/>
      <c r="K677" s="262"/>
      <c r="L677" s="262"/>
      <c r="M677" s="263"/>
    </row>
    <row r="678" spans="3:20" ht="12" thickBot="1">
      <c r="C678" s="261"/>
      <c r="D678" s="262"/>
      <c r="E678" s="262"/>
      <c r="F678" s="262"/>
      <c r="G678" s="262"/>
      <c r="H678" s="262"/>
      <c r="I678" s="262"/>
      <c r="J678" s="262"/>
      <c r="K678" s="262"/>
      <c r="L678" s="262"/>
      <c r="M678" s="263"/>
    </row>
    <row r="679" spans="3:20" ht="12" thickBot="1">
      <c r="C679" s="159" t="s">
        <v>227</v>
      </c>
      <c r="D679" s="160"/>
      <c r="E679" s="159" t="s">
        <v>282</v>
      </c>
      <c r="F679" s="160" t="s">
        <v>283</v>
      </c>
      <c r="G679" s="159" t="s">
        <v>282</v>
      </c>
      <c r="H679" s="276" t="s">
        <v>228</v>
      </c>
      <c r="I679" s="276"/>
      <c r="J679" s="276"/>
      <c r="K679" s="276"/>
      <c r="L679" s="276"/>
      <c r="M679" s="251"/>
    </row>
    <row r="680" spans="3:20" ht="12" thickBot="1">
      <c r="C680" s="161"/>
      <c r="D680" s="162"/>
      <c r="E680" s="163"/>
      <c r="F680" s="162"/>
      <c r="G680" s="161"/>
      <c r="H680" s="277">
        <f>S687</f>
        <v>0</v>
      </c>
      <c r="I680" s="278"/>
      <c r="J680" s="279"/>
      <c r="K680" s="280">
        <f>T687</f>
        <v>0</v>
      </c>
      <c r="L680" s="281"/>
      <c r="M680" s="282"/>
    </row>
    <row r="681" spans="3:20" ht="12" thickBot="1">
      <c r="C681" s="166" t="s">
        <v>226</v>
      </c>
      <c r="D681" s="167" t="s">
        <v>284</v>
      </c>
      <c r="E681" s="166" t="s">
        <v>285</v>
      </c>
      <c r="F681" s="167"/>
      <c r="G681" s="166" t="s">
        <v>285</v>
      </c>
      <c r="H681" s="262" t="s">
        <v>286</v>
      </c>
      <c r="I681" s="263"/>
      <c r="J681" s="262" t="s">
        <v>287</v>
      </c>
      <c r="K681" s="263"/>
      <c r="L681" s="283" t="s">
        <v>288</v>
      </c>
      <c r="M681" s="284"/>
      <c r="O681" s="264" t="s">
        <v>289</v>
      </c>
      <c r="P681" s="265"/>
      <c r="Q681" s="264" t="s">
        <v>290</v>
      </c>
      <c r="R681" s="265"/>
      <c r="S681" s="264" t="s">
        <v>284</v>
      </c>
      <c r="T681" s="265"/>
    </row>
    <row r="682" spans="3:20" ht="12" thickBot="1">
      <c r="C682" s="169" t="s">
        <v>291</v>
      </c>
      <c r="D682" s="170" t="s">
        <v>292</v>
      </c>
      <c r="E682" s="158"/>
      <c r="F682" s="170"/>
      <c r="G682" s="158"/>
      <c r="H682" s="171"/>
      <c r="I682" s="170"/>
      <c r="J682" s="171"/>
      <c r="K682" s="170"/>
      <c r="L682" s="171"/>
      <c r="M682" s="170"/>
      <c r="O682" s="172">
        <f t="shared" ref="O682:P684" si="96">H682+J682+L682</f>
        <v>0</v>
      </c>
      <c r="P682" s="172">
        <f t="shared" si="96"/>
        <v>0</v>
      </c>
      <c r="Q682" s="172">
        <f>IF(H682&gt;I682,1,0)+IF(J682&gt;K682,1,0)+IF(L682&gt;M682,1,0)</f>
        <v>0</v>
      </c>
      <c r="R682" s="173">
        <f>IF(H682&lt;I682,1,0)+IF(J682&lt;K682,1,0)+IF(L682&lt;M682,1,0)</f>
        <v>0</v>
      </c>
      <c r="S682" s="173">
        <f>IF(Q682&gt;R682,1,0)</f>
        <v>0</v>
      </c>
      <c r="T682" s="173">
        <f>IF(Q682&lt;R682,1,0)</f>
        <v>0</v>
      </c>
    </row>
    <row r="683" spans="3:20" ht="12" thickBot="1">
      <c r="C683" s="158"/>
      <c r="D683" s="170" t="s">
        <v>293</v>
      </c>
      <c r="E683" s="158"/>
      <c r="F683" s="170"/>
      <c r="G683" s="158"/>
      <c r="H683" s="171"/>
      <c r="I683" s="170"/>
      <c r="J683" s="171"/>
      <c r="K683" s="170"/>
      <c r="L683" s="171"/>
      <c r="M683" s="170"/>
      <c r="O683" s="174">
        <f t="shared" si="96"/>
        <v>0</v>
      </c>
      <c r="P683" s="174">
        <f t="shared" si="96"/>
        <v>0</v>
      </c>
      <c r="Q683" s="174">
        <f>IF(H683&gt;I683,1,0)+IF(J683&gt;K683,1,0)+IF(L683&gt;M683,1,0)</f>
        <v>0</v>
      </c>
      <c r="R683" s="175">
        <f>IF(H683&lt;I683,1,0)+IF(J683&lt;K683,1,0)+IF(L683&lt;M683,1,0)</f>
        <v>0</v>
      </c>
      <c r="S683" s="175">
        <f>IF(Q683&gt;R683,1,0)</f>
        <v>0</v>
      </c>
      <c r="T683" s="175">
        <f>IF(Q683&lt;R683,1,0)</f>
        <v>0</v>
      </c>
    </row>
    <row r="684" spans="3:20" ht="12" customHeight="1" thickBot="1">
      <c r="C684" s="266"/>
      <c r="D684" s="268" t="s">
        <v>294</v>
      </c>
      <c r="E684" s="158"/>
      <c r="F684" s="176"/>
      <c r="G684" s="158"/>
      <c r="H684" s="270"/>
      <c r="I684" s="273"/>
      <c r="J684" s="270"/>
      <c r="K684" s="273"/>
      <c r="L684" s="270"/>
      <c r="M684" s="273"/>
      <c r="O684" s="285">
        <f t="shared" si="96"/>
        <v>0</v>
      </c>
      <c r="P684" s="285">
        <f t="shared" si="96"/>
        <v>0</v>
      </c>
      <c r="Q684" s="285">
        <f>IF(H684&gt;I684,1,0)+IF(J684&gt;K684,1,0)+IF(L684&gt;M684,1,0)</f>
        <v>0</v>
      </c>
      <c r="R684" s="285">
        <f>IF(H684&lt;I684,1,0)+IF(J684&lt;K684,1,0)+IF(L684&lt;M684,1,0)</f>
        <v>0</v>
      </c>
      <c r="S684" s="285">
        <f>IF(Q684&gt;R684,1,0)</f>
        <v>0</v>
      </c>
      <c r="T684" s="285">
        <f>IF(Q684&lt;R684,1,0)</f>
        <v>0</v>
      </c>
    </row>
    <row r="685" spans="3:20" ht="12" thickBot="1">
      <c r="C685" s="266"/>
      <c r="D685" s="268"/>
      <c r="E685" s="177" t="s">
        <v>283</v>
      </c>
      <c r="F685" s="178"/>
      <c r="G685" s="177" t="s">
        <v>283</v>
      </c>
      <c r="H685" s="271"/>
      <c r="I685" s="274"/>
      <c r="J685" s="271"/>
      <c r="K685" s="274"/>
      <c r="L685" s="271"/>
      <c r="M685" s="274"/>
      <c r="O685" s="286"/>
      <c r="P685" s="286"/>
      <c r="Q685" s="286"/>
      <c r="R685" s="286"/>
      <c r="S685" s="286"/>
      <c r="T685" s="286"/>
    </row>
    <row r="686" spans="3:20" ht="12" thickBot="1">
      <c r="C686" s="267"/>
      <c r="D686" s="269"/>
      <c r="E686" s="158"/>
      <c r="F686" s="179"/>
      <c r="G686" s="158"/>
      <c r="H686" s="272"/>
      <c r="I686" s="275"/>
      <c r="J686" s="272"/>
      <c r="K686" s="275"/>
      <c r="L686" s="272"/>
      <c r="M686" s="275"/>
      <c r="O686" s="287"/>
      <c r="P686" s="287"/>
      <c r="Q686" s="287"/>
      <c r="R686" s="287"/>
      <c r="S686" s="287"/>
      <c r="T686" s="287"/>
    </row>
    <row r="687" spans="3:20" ht="12" thickBot="1">
      <c r="G687" s="180"/>
      <c r="H687" s="180"/>
      <c r="O687" s="175">
        <f t="shared" ref="O687:T687" si="97">O682+O683+O684</f>
        <v>0</v>
      </c>
      <c r="P687" s="175">
        <f t="shared" si="97"/>
        <v>0</v>
      </c>
      <c r="Q687" s="174">
        <f t="shared" si="97"/>
        <v>0</v>
      </c>
      <c r="R687" s="175">
        <f t="shared" si="97"/>
        <v>0</v>
      </c>
      <c r="S687" s="175">
        <f t="shared" si="97"/>
        <v>0</v>
      </c>
      <c r="T687" s="175">
        <f t="shared" si="97"/>
        <v>0</v>
      </c>
    </row>
    <row r="688" spans="3:20">
      <c r="C688" s="244" t="s">
        <v>278</v>
      </c>
      <c r="D688" s="245"/>
      <c r="E688" s="245"/>
      <c r="F688" s="245"/>
      <c r="G688" s="245"/>
      <c r="H688" s="245"/>
      <c r="I688" s="245"/>
      <c r="J688" s="245"/>
      <c r="K688" s="245"/>
      <c r="L688" s="245"/>
      <c r="M688" s="246"/>
    </row>
    <row r="689" spans="3:20" ht="12" thickBot="1">
      <c r="C689" s="247"/>
      <c r="D689" s="248"/>
      <c r="E689" s="248"/>
      <c r="F689" s="248"/>
      <c r="G689" s="248"/>
      <c r="H689" s="248"/>
      <c r="I689" s="248"/>
      <c r="J689" s="248"/>
      <c r="K689" s="248"/>
      <c r="L689" s="248"/>
      <c r="M689" s="249"/>
    </row>
    <row r="690" spans="3:20" ht="12" thickBot="1">
      <c r="C690" s="250" t="s">
        <v>225</v>
      </c>
      <c r="D690" s="251"/>
      <c r="E690" s="252" t="s">
        <v>279</v>
      </c>
      <c r="F690" s="253"/>
      <c r="G690" s="154" t="s">
        <v>280</v>
      </c>
      <c r="H690" s="254" t="s">
        <v>281</v>
      </c>
      <c r="I690" s="255"/>
      <c r="J690" s="255"/>
      <c r="K690" s="255"/>
      <c r="L690" s="255"/>
      <c r="M690" s="256"/>
      <c r="R690" s="155"/>
      <c r="S690" s="156"/>
      <c r="T690" s="157"/>
    </row>
    <row r="691" spans="3:20" ht="12" thickBot="1">
      <c r="C691" s="257"/>
      <c r="D691" s="258"/>
      <c r="E691" s="261"/>
      <c r="F691" s="263"/>
      <c r="G691" s="158"/>
      <c r="H691" s="261"/>
      <c r="I691" s="262"/>
      <c r="J691" s="262"/>
      <c r="K691" s="262"/>
      <c r="L691" s="262"/>
      <c r="M691" s="263"/>
    </row>
    <row r="692" spans="3:20" ht="12" thickBot="1">
      <c r="C692" s="261"/>
      <c r="D692" s="262"/>
      <c r="E692" s="262"/>
      <c r="F692" s="262"/>
      <c r="G692" s="262"/>
      <c r="H692" s="262"/>
      <c r="I692" s="262"/>
      <c r="J692" s="262"/>
      <c r="K692" s="262"/>
      <c r="L692" s="262"/>
      <c r="M692" s="263"/>
    </row>
    <row r="693" spans="3:20" ht="12" thickBot="1">
      <c r="C693" s="159" t="s">
        <v>227</v>
      </c>
      <c r="D693" s="160"/>
      <c r="E693" s="159" t="s">
        <v>282</v>
      </c>
      <c r="F693" s="160" t="s">
        <v>283</v>
      </c>
      <c r="G693" s="159" t="s">
        <v>282</v>
      </c>
      <c r="H693" s="276" t="s">
        <v>228</v>
      </c>
      <c r="I693" s="276"/>
      <c r="J693" s="276"/>
      <c r="K693" s="276"/>
      <c r="L693" s="276"/>
      <c r="M693" s="251"/>
    </row>
    <row r="694" spans="3:20" ht="12" thickBot="1">
      <c r="C694" s="161"/>
      <c r="D694" s="162"/>
      <c r="E694" s="163"/>
      <c r="F694" s="162"/>
      <c r="G694" s="161"/>
      <c r="H694" s="277">
        <f>S701</f>
        <v>0</v>
      </c>
      <c r="I694" s="278"/>
      <c r="J694" s="279"/>
      <c r="K694" s="280">
        <f>T701</f>
        <v>0</v>
      </c>
      <c r="L694" s="281"/>
      <c r="M694" s="282"/>
    </row>
    <row r="695" spans="3:20" ht="12" thickBot="1">
      <c r="C695" s="166" t="s">
        <v>226</v>
      </c>
      <c r="D695" s="167" t="s">
        <v>284</v>
      </c>
      <c r="E695" s="166" t="s">
        <v>285</v>
      </c>
      <c r="F695" s="167"/>
      <c r="G695" s="166" t="s">
        <v>285</v>
      </c>
      <c r="H695" s="262" t="s">
        <v>286</v>
      </c>
      <c r="I695" s="263"/>
      <c r="J695" s="262" t="s">
        <v>287</v>
      </c>
      <c r="K695" s="263"/>
      <c r="L695" s="283" t="s">
        <v>288</v>
      </c>
      <c r="M695" s="284"/>
      <c r="O695" s="264" t="s">
        <v>289</v>
      </c>
      <c r="P695" s="265"/>
      <c r="Q695" s="264" t="s">
        <v>290</v>
      </c>
      <c r="R695" s="265"/>
      <c r="S695" s="264" t="s">
        <v>284</v>
      </c>
      <c r="T695" s="265"/>
    </row>
    <row r="696" spans="3:20" ht="12" thickBot="1">
      <c r="C696" s="169" t="s">
        <v>291</v>
      </c>
      <c r="D696" s="170" t="s">
        <v>292</v>
      </c>
      <c r="E696" s="158"/>
      <c r="F696" s="170"/>
      <c r="G696" s="158"/>
      <c r="H696" s="171"/>
      <c r="I696" s="170"/>
      <c r="J696" s="171"/>
      <c r="K696" s="170"/>
      <c r="L696" s="171"/>
      <c r="M696" s="170"/>
      <c r="O696" s="172">
        <f t="shared" ref="O696:P698" si="98">H696+J696+L696</f>
        <v>0</v>
      </c>
      <c r="P696" s="172">
        <f t="shared" si="98"/>
        <v>0</v>
      </c>
      <c r="Q696" s="172">
        <f>IF(H696&gt;I696,1,0)+IF(J696&gt;K696,1,0)+IF(L696&gt;M696,1,0)</f>
        <v>0</v>
      </c>
      <c r="R696" s="173">
        <f>IF(H696&lt;I696,1,0)+IF(J696&lt;K696,1,0)+IF(L696&lt;M696,1,0)</f>
        <v>0</v>
      </c>
      <c r="S696" s="173">
        <f>IF(Q696&gt;R696,1,0)</f>
        <v>0</v>
      </c>
      <c r="T696" s="173">
        <f>IF(Q696&lt;R696,1,0)</f>
        <v>0</v>
      </c>
    </row>
    <row r="697" spans="3:20" ht="12" thickBot="1">
      <c r="C697" s="158"/>
      <c r="D697" s="170" t="s">
        <v>293</v>
      </c>
      <c r="E697" s="158"/>
      <c r="F697" s="170"/>
      <c r="G697" s="158"/>
      <c r="H697" s="171"/>
      <c r="I697" s="170"/>
      <c r="J697" s="171"/>
      <c r="K697" s="170"/>
      <c r="L697" s="171"/>
      <c r="M697" s="170"/>
      <c r="O697" s="174">
        <f t="shared" si="98"/>
        <v>0</v>
      </c>
      <c r="P697" s="174">
        <f t="shared" si="98"/>
        <v>0</v>
      </c>
      <c r="Q697" s="174">
        <f>IF(H697&gt;I697,1,0)+IF(J697&gt;K697,1,0)+IF(L697&gt;M697,1,0)</f>
        <v>0</v>
      </c>
      <c r="R697" s="175">
        <f>IF(H697&lt;I697,1,0)+IF(J697&lt;K697,1,0)+IF(L697&lt;M697,1,0)</f>
        <v>0</v>
      </c>
      <c r="S697" s="175">
        <f>IF(Q697&gt;R697,1,0)</f>
        <v>0</v>
      </c>
      <c r="T697" s="175">
        <f>IF(Q697&lt;R697,1,0)</f>
        <v>0</v>
      </c>
    </row>
    <row r="698" spans="3:20" ht="12" customHeight="1" thickBot="1">
      <c r="C698" s="266"/>
      <c r="D698" s="268" t="s">
        <v>294</v>
      </c>
      <c r="E698" s="158"/>
      <c r="F698" s="176"/>
      <c r="G698" s="158"/>
      <c r="H698" s="270"/>
      <c r="I698" s="273"/>
      <c r="J698" s="270"/>
      <c r="K698" s="273"/>
      <c r="L698" s="270"/>
      <c r="M698" s="273"/>
      <c r="O698" s="285">
        <f t="shared" si="98"/>
        <v>0</v>
      </c>
      <c r="P698" s="285">
        <f t="shared" si="98"/>
        <v>0</v>
      </c>
      <c r="Q698" s="285">
        <f>IF(H698&gt;I698,1,0)+IF(J698&gt;K698,1,0)+IF(L698&gt;M698,1,0)</f>
        <v>0</v>
      </c>
      <c r="R698" s="285">
        <f>IF(H698&lt;I698,1,0)+IF(J698&lt;K698,1,0)+IF(L698&lt;M698,1,0)</f>
        <v>0</v>
      </c>
      <c r="S698" s="285">
        <f>IF(Q698&gt;R698,1,0)</f>
        <v>0</v>
      </c>
      <c r="T698" s="285">
        <f>IF(Q698&lt;R698,1,0)</f>
        <v>0</v>
      </c>
    </row>
    <row r="699" spans="3:20" ht="12" thickBot="1">
      <c r="C699" s="266"/>
      <c r="D699" s="268"/>
      <c r="E699" s="177" t="s">
        <v>283</v>
      </c>
      <c r="F699" s="178"/>
      <c r="G699" s="177" t="s">
        <v>283</v>
      </c>
      <c r="H699" s="271"/>
      <c r="I699" s="274"/>
      <c r="J699" s="271"/>
      <c r="K699" s="274"/>
      <c r="L699" s="271"/>
      <c r="M699" s="274"/>
      <c r="O699" s="286"/>
      <c r="P699" s="286"/>
      <c r="Q699" s="286"/>
      <c r="R699" s="286"/>
      <c r="S699" s="286"/>
      <c r="T699" s="286"/>
    </row>
    <row r="700" spans="3:20" ht="12" thickBot="1">
      <c r="C700" s="267"/>
      <c r="D700" s="269"/>
      <c r="E700" s="158"/>
      <c r="F700" s="179"/>
      <c r="G700" s="158"/>
      <c r="H700" s="272"/>
      <c r="I700" s="275"/>
      <c r="J700" s="272"/>
      <c r="K700" s="275"/>
      <c r="L700" s="272"/>
      <c r="M700" s="275"/>
      <c r="O700" s="287"/>
      <c r="P700" s="287"/>
      <c r="Q700" s="287"/>
      <c r="R700" s="287"/>
      <c r="S700" s="287"/>
      <c r="T700" s="287"/>
    </row>
    <row r="701" spans="3:20" ht="12" thickBot="1">
      <c r="G701" s="180"/>
      <c r="H701" s="180"/>
      <c r="O701" s="175">
        <f t="shared" ref="O701:T701" si="99">O696+O697+O698</f>
        <v>0</v>
      </c>
      <c r="P701" s="175">
        <f t="shared" si="99"/>
        <v>0</v>
      </c>
      <c r="Q701" s="174">
        <f t="shared" si="99"/>
        <v>0</v>
      </c>
      <c r="R701" s="175">
        <f t="shared" si="99"/>
        <v>0</v>
      </c>
      <c r="S701" s="175">
        <f t="shared" si="99"/>
        <v>0</v>
      </c>
      <c r="T701" s="175">
        <f t="shared" si="99"/>
        <v>0</v>
      </c>
    </row>
    <row r="702" spans="3:20">
      <c r="C702" s="244" t="s">
        <v>278</v>
      </c>
      <c r="D702" s="245"/>
      <c r="E702" s="245"/>
      <c r="F702" s="245"/>
      <c r="G702" s="245"/>
      <c r="H702" s="245"/>
      <c r="I702" s="245"/>
      <c r="J702" s="245"/>
      <c r="K702" s="245"/>
      <c r="L702" s="245"/>
      <c r="M702" s="246"/>
    </row>
    <row r="703" spans="3:20" ht="12" thickBot="1">
      <c r="C703" s="247"/>
      <c r="D703" s="248"/>
      <c r="E703" s="248"/>
      <c r="F703" s="248"/>
      <c r="G703" s="248"/>
      <c r="H703" s="248"/>
      <c r="I703" s="248"/>
      <c r="J703" s="248"/>
      <c r="K703" s="248"/>
      <c r="L703" s="248"/>
      <c r="M703" s="249"/>
    </row>
    <row r="704" spans="3:20" ht="12" thickBot="1">
      <c r="C704" s="250" t="s">
        <v>225</v>
      </c>
      <c r="D704" s="251"/>
      <c r="E704" s="252" t="s">
        <v>279</v>
      </c>
      <c r="F704" s="253"/>
      <c r="G704" s="154" t="s">
        <v>280</v>
      </c>
      <c r="H704" s="254" t="s">
        <v>281</v>
      </c>
      <c r="I704" s="255"/>
      <c r="J704" s="255"/>
      <c r="K704" s="255"/>
      <c r="L704" s="255"/>
      <c r="M704" s="256"/>
      <c r="R704" s="155"/>
      <c r="S704" s="156"/>
      <c r="T704" s="157"/>
    </row>
    <row r="705" spans="3:20" ht="12" thickBot="1">
      <c r="C705" s="257"/>
      <c r="D705" s="258"/>
      <c r="E705" s="261"/>
      <c r="F705" s="263"/>
      <c r="G705" s="158"/>
      <c r="H705" s="261"/>
      <c r="I705" s="262"/>
      <c r="J705" s="262"/>
      <c r="K705" s="262"/>
      <c r="L705" s="262"/>
      <c r="M705" s="263"/>
    </row>
    <row r="706" spans="3:20" ht="12" thickBot="1">
      <c r="C706" s="261"/>
      <c r="D706" s="262"/>
      <c r="E706" s="262"/>
      <c r="F706" s="262"/>
      <c r="G706" s="262"/>
      <c r="H706" s="262"/>
      <c r="I706" s="262"/>
      <c r="J706" s="262"/>
      <c r="K706" s="262"/>
      <c r="L706" s="262"/>
      <c r="M706" s="263"/>
    </row>
    <row r="707" spans="3:20" ht="12" thickBot="1">
      <c r="C707" s="159" t="s">
        <v>227</v>
      </c>
      <c r="D707" s="160"/>
      <c r="E707" s="159" t="s">
        <v>282</v>
      </c>
      <c r="F707" s="160" t="s">
        <v>283</v>
      </c>
      <c r="G707" s="159" t="s">
        <v>282</v>
      </c>
      <c r="H707" s="276" t="s">
        <v>228</v>
      </c>
      <c r="I707" s="276"/>
      <c r="J707" s="276"/>
      <c r="K707" s="276"/>
      <c r="L707" s="276"/>
      <c r="M707" s="251"/>
    </row>
    <row r="708" spans="3:20" ht="12" thickBot="1">
      <c r="C708" s="161"/>
      <c r="D708" s="162"/>
      <c r="E708" s="163"/>
      <c r="F708" s="162"/>
      <c r="G708" s="161"/>
      <c r="H708" s="277">
        <f>S715</f>
        <v>0</v>
      </c>
      <c r="I708" s="278"/>
      <c r="J708" s="279"/>
      <c r="K708" s="280">
        <f>T715</f>
        <v>0</v>
      </c>
      <c r="L708" s="281"/>
      <c r="M708" s="282"/>
    </row>
    <row r="709" spans="3:20" ht="12" thickBot="1">
      <c r="C709" s="166" t="s">
        <v>226</v>
      </c>
      <c r="D709" s="167" t="s">
        <v>284</v>
      </c>
      <c r="E709" s="166" t="s">
        <v>285</v>
      </c>
      <c r="F709" s="167"/>
      <c r="G709" s="166" t="s">
        <v>285</v>
      </c>
      <c r="H709" s="262" t="s">
        <v>286</v>
      </c>
      <c r="I709" s="263"/>
      <c r="J709" s="262" t="s">
        <v>287</v>
      </c>
      <c r="K709" s="263"/>
      <c r="L709" s="283" t="s">
        <v>288</v>
      </c>
      <c r="M709" s="284"/>
      <c r="O709" s="264" t="s">
        <v>289</v>
      </c>
      <c r="P709" s="265"/>
      <c r="Q709" s="264" t="s">
        <v>290</v>
      </c>
      <c r="R709" s="265"/>
      <c r="S709" s="264" t="s">
        <v>284</v>
      </c>
      <c r="T709" s="265"/>
    </row>
    <row r="710" spans="3:20" ht="12" thickBot="1">
      <c r="C710" s="169" t="s">
        <v>291</v>
      </c>
      <c r="D710" s="170" t="s">
        <v>292</v>
      </c>
      <c r="E710" s="158"/>
      <c r="F710" s="170"/>
      <c r="G710" s="158"/>
      <c r="H710" s="171"/>
      <c r="I710" s="170"/>
      <c r="J710" s="171"/>
      <c r="K710" s="170"/>
      <c r="L710" s="171"/>
      <c r="M710" s="170"/>
      <c r="O710" s="172">
        <f t="shared" ref="O710:P712" si="100">H710+J710+L710</f>
        <v>0</v>
      </c>
      <c r="P710" s="172">
        <f t="shared" si="100"/>
        <v>0</v>
      </c>
      <c r="Q710" s="172">
        <f>IF(H710&gt;I710,1,0)+IF(J710&gt;K710,1,0)+IF(L710&gt;M710,1,0)</f>
        <v>0</v>
      </c>
      <c r="R710" s="173">
        <f>IF(H710&lt;I710,1,0)+IF(J710&lt;K710,1,0)+IF(L710&lt;M710,1,0)</f>
        <v>0</v>
      </c>
      <c r="S710" s="173">
        <f>IF(Q710&gt;R710,1,0)</f>
        <v>0</v>
      </c>
      <c r="T710" s="173">
        <f>IF(Q710&lt;R710,1,0)</f>
        <v>0</v>
      </c>
    </row>
    <row r="711" spans="3:20" ht="12" thickBot="1">
      <c r="C711" s="158"/>
      <c r="D711" s="170" t="s">
        <v>293</v>
      </c>
      <c r="E711" s="158"/>
      <c r="F711" s="170"/>
      <c r="G711" s="158"/>
      <c r="H711" s="171"/>
      <c r="I711" s="170"/>
      <c r="J711" s="171"/>
      <c r="K711" s="170"/>
      <c r="L711" s="171"/>
      <c r="M711" s="170"/>
      <c r="O711" s="174">
        <f t="shared" si="100"/>
        <v>0</v>
      </c>
      <c r="P711" s="174">
        <f t="shared" si="100"/>
        <v>0</v>
      </c>
      <c r="Q711" s="174">
        <f>IF(H711&gt;I711,1,0)+IF(J711&gt;K711,1,0)+IF(L711&gt;M711,1,0)</f>
        <v>0</v>
      </c>
      <c r="R711" s="175">
        <f>IF(H711&lt;I711,1,0)+IF(J711&lt;K711,1,0)+IF(L711&lt;M711,1,0)</f>
        <v>0</v>
      </c>
      <c r="S711" s="175">
        <f>IF(Q711&gt;R711,1,0)</f>
        <v>0</v>
      </c>
      <c r="T711" s="175">
        <f>IF(Q711&lt;R711,1,0)</f>
        <v>0</v>
      </c>
    </row>
    <row r="712" spans="3:20" ht="12" customHeight="1" thickBot="1">
      <c r="C712" s="266"/>
      <c r="D712" s="268" t="s">
        <v>294</v>
      </c>
      <c r="E712" s="158"/>
      <c r="F712" s="176"/>
      <c r="G712" s="158"/>
      <c r="H712" s="270"/>
      <c r="I712" s="273"/>
      <c r="J712" s="270"/>
      <c r="K712" s="273"/>
      <c r="L712" s="270"/>
      <c r="M712" s="273"/>
      <c r="O712" s="285">
        <f t="shared" si="100"/>
        <v>0</v>
      </c>
      <c r="P712" s="285">
        <f t="shared" si="100"/>
        <v>0</v>
      </c>
      <c r="Q712" s="285">
        <f>IF(H712&gt;I712,1,0)+IF(J712&gt;K712,1,0)+IF(L712&gt;M712,1,0)</f>
        <v>0</v>
      </c>
      <c r="R712" s="285">
        <f>IF(H712&lt;I712,1,0)+IF(J712&lt;K712,1,0)+IF(L712&lt;M712,1,0)</f>
        <v>0</v>
      </c>
      <c r="S712" s="285">
        <f>IF(Q712&gt;R712,1,0)</f>
        <v>0</v>
      </c>
      <c r="T712" s="285">
        <f>IF(Q712&lt;R712,1,0)</f>
        <v>0</v>
      </c>
    </row>
    <row r="713" spans="3:20" ht="12" thickBot="1">
      <c r="C713" s="266"/>
      <c r="D713" s="268"/>
      <c r="E713" s="177" t="s">
        <v>283</v>
      </c>
      <c r="F713" s="178"/>
      <c r="G713" s="177" t="s">
        <v>283</v>
      </c>
      <c r="H713" s="271"/>
      <c r="I713" s="274"/>
      <c r="J713" s="271"/>
      <c r="K713" s="274"/>
      <c r="L713" s="271"/>
      <c r="M713" s="274"/>
      <c r="O713" s="286"/>
      <c r="P713" s="286"/>
      <c r="Q713" s="286"/>
      <c r="R713" s="286"/>
      <c r="S713" s="286"/>
      <c r="T713" s="286"/>
    </row>
    <row r="714" spans="3:20" ht="12" thickBot="1">
      <c r="C714" s="267"/>
      <c r="D714" s="269"/>
      <c r="E714" s="158"/>
      <c r="F714" s="179"/>
      <c r="G714" s="158"/>
      <c r="H714" s="272"/>
      <c r="I714" s="275"/>
      <c r="J714" s="272"/>
      <c r="K714" s="275"/>
      <c r="L714" s="272"/>
      <c r="M714" s="275"/>
      <c r="O714" s="287"/>
      <c r="P714" s="287"/>
      <c r="Q714" s="287"/>
      <c r="R714" s="287"/>
      <c r="S714" s="287"/>
      <c r="T714" s="287"/>
    </row>
    <row r="715" spans="3:20" ht="12" thickBot="1">
      <c r="G715" s="180"/>
      <c r="H715" s="180"/>
      <c r="O715" s="175">
        <f t="shared" ref="O715:T715" si="101">O710+O711+O712</f>
        <v>0</v>
      </c>
      <c r="P715" s="175">
        <f t="shared" si="101"/>
        <v>0</v>
      </c>
      <c r="Q715" s="174">
        <f t="shared" si="101"/>
        <v>0</v>
      </c>
      <c r="R715" s="175">
        <f t="shared" si="101"/>
        <v>0</v>
      </c>
      <c r="S715" s="175">
        <f t="shared" si="101"/>
        <v>0</v>
      </c>
      <c r="T715" s="175">
        <f t="shared" si="101"/>
        <v>0</v>
      </c>
    </row>
    <row r="716" spans="3:20">
      <c r="C716" s="244" t="s">
        <v>278</v>
      </c>
      <c r="D716" s="245"/>
      <c r="E716" s="245"/>
      <c r="F716" s="245"/>
      <c r="G716" s="245"/>
      <c r="H716" s="245"/>
      <c r="I716" s="245"/>
      <c r="J716" s="245"/>
      <c r="K716" s="245"/>
      <c r="L716" s="245"/>
      <c r="M716" s="246"/>
    </row>
    <row r="717" spans="3:20" ht="12" thickBot="1">
      <c r="C717" s="247"/>
      <c r="D717" s="248"/>
      <c r="E717" s="248"/>
      <c r="F717" s="248"/>
      <c r="G717" s="248"/>
      <c r="H717" s="248"/>
      <c r="I717" s="248"/>
      <c r="J717" s="248"/>
      <c r="K717" s="248"/>
      <c r="L717" s="248"/>
      <c r="M717" s="249"/>
    </row>
    <row r="718" spans="3:20" ht="12" thickBot="1">
      <c r="C718" s="250" t="s">
        <v>225</v>
      </c>
      <c r="D718" s="251"/>
      <c r="E718" s="252" t="s">
        <v>279</v>
      </c>
      <c r="F718" s="253"/>
      <c r="G718" s="154" t="s">
        <v>280</v>
      </c>
      <c r="H718" s="254" t="s">
        <v>281</v>
      </c>
      <c r="I718" s="255"/>
      <c r="J718" s="255"/>
      <c r="K718" s="255"/>
      <c r="L718" s="255"/>
      <c r="M718" s="256"/>
      <c r="R718" s="155"/>
      <c r="S718" s="156"/>
      <c r="T718" s="157"/>
    </row>
    <row r="719" spans="3:20" ht="12" thickBot="1">
      <c r="C719" s="257"/>
      <c r="D719" s="258"/>
      <c r="E719" s="261"/>
      <c r="F719" s="263"/>
      <c r="G719" s="158"/>
      <c r="H719" s="261"/>
      <c r="I719" s="262"/>
      <c r="J719" s="262"/>
      <c r="K719" s="262"/>
      <c r="L719" s="262"/>
      <c r="M719" s="263"/>
    </row>
    <row r="720" spans="3:20" ht="12" thickBot="1">
      <c r="C720" s="261"/>
      <c r="D720" s="262"/>
      <c r="E720" s="262"/>
      <c r="F720" s="262"/>
      <c r="G720" s="262"/>
      <c r="H720" s="262"/>
      <c r="I720" s="262"/>
      <c r="J720" s="262"/>
      <c r="K720" s="262"/>
      <c r="L720" s="262"/>
      <c r="M720" s="263"/>
    </row>
    <row r="721" spans="3:20" ht="12" thickBot="1">
      <c r="C721" s="159" t="s">
        <v>227</v>
      </c>
      <c r="D721" s="160"/>
      <c r="E721" s="159" t="s">
        <v>282</v>
      </c>
      <c r="F721" s="160" t="s">
        <v>283</v>
      </c>
      <c r="G721" s="159" t="s">
        <v>282</v>
      </c>
      <c r="H721" s="276" t="s">
        <v>228</v>
      </c>
      <c r="I721" s="276"/>
      <c r="J721" s="276"/>
      <c r="K721" s="276"/>
      <c r="L721" s="276"/>
      <c r="M721" s="251"/>
    </row>
    <row r="722" spans="3:20" ht="12" thickBot="1">
      <c r="C722" s="161"/>
      <c r="D722" s="162"/>
      <c r="E722" s="163"/>
      <c r="F722" s="162"/>
      <c r="G722" s="161"/>
      <c r="H722" s="277">
        <f>S729</f>
        <v>0</v>
      </c>
      <c r="I722" s="278"/>
      <c r="J722" s="279"/>
      <c r="K722" s="280">
        <f>T729</f>
        <v>0</v>
      </c>
      <c r="L722" s="281"/>
      <c r="M722" s="282"/>
    </row>
    <row r="723" spans="3:20" ht="12" thickBot="1">
      <c r="C723" s="166" t="s">
        <v>226</v>
      </c>
      <c r="D723" s="167" t="s">
        <v>284</v>
      </c>
      <c r="E723" s="166" t="s">
        <v>285</v>
      </c>
      <c r="F723" s="167"/>
      <c r="G723" s="166" t="s">
        <v>285</v>
      </c>
      <c r="H723" s="262" t="s">
        <v>286</v>
      </c>
      <c r="I723" s="263"/>
      <c r="J723" s="262" t="s">
        <v>287</v>
      </c>
      <c r="K723" s="263"/>
      <c r="L723" s="283" t="s">
        <v>288</v>
      </c>
      <c r="M723" s="284"/>
      <c r="O723" s="264" t="s">
        <v>289</v>
      </c>
      <c r="P723" s="265"/>
      <c r="Q723" s="264" t="s">
        <v>290</v>
      </c>
      <c r="R723" s="265"/>
      <c r="S723" s="264" t="s">
        <v>284</v>
      </c>
      <c r="T723" s="265"/>
    </row>
    <row r="724" spans="3:20" ht="12" thickBot="1">
      <c r="C724" s="169" t="s">
        <v>291</v>
      </c>
      <c r="D724" s="170" t="s">
        <v>292</v>
      </c>
      <c r="E724" s="158"/>
      <c r="F724" s="170"/>
      <c r="G724" s="158"/>
      <c r="H724" s="171"/>
      <c r="I724" s="170"/>
      <c r="J724" s="171"/>
      <c r="K724" s="170"/>
      <c r="L724" s="171"/>
      <c r="M724" s="170"/>
      <c r="O724" s="172">
        <f t="shared" ref="O724:P726" si="102">H724+J724+L724</f>
        <v>0</v>
      </c>
      <c r="P724" s="172">
        <f t="shared" si="102"/>
        <v>0</v>
      </c>
      <c r="Q724" s="172">
        <f>IF(H724&gt;I724,1,0)+IF(J724&gt;K724,1,0)+IF(L724&gt;M724,1,0)</f>
        <v>0</v>
      </c>
      <c r="R724" s="173">
        <f>IF(H724&lt;I724,1,0)+IF(J724&lt;K724,1,0)+IF(L724&lt;M724,1,0)</f>
        <v>0</v>
      </c>
      <c r="S724" s="173">
        <f>IF(Q724&gt;R724,1,0)</f>
        <v>0</v>
      </c>
      <c r="T724" s="173">
        <f>IF(Q724&lt;R724,1,0)</f>
        <v>0</v>
      </c>
    </row>
    <row r="725" spans="3:20" ht="12" thickBot="1">
      <c r="C725" s="158"/>
      <c r="D725" s="170" t="s">
        <v>293</v>
      </c>
      <c r="E725" s="158"/>
      <c r="F725" s="170"/>
      <c r="G725" s="158"/>
      <c r="H725" s="171"/>
      <c r="I725" s="170"/>
      <c r="J725" s="171"/>
      <c r="K725" s="170"/>
      <c r="L725" s="171"/>
      <c r="M725" s="170"/>
      <c r="O725" s="174">
        <f t="shared" si="102"/>
        <v>0</v>
      </c>
      <c r="P725" s="174">
        <f t="shared" si="102"/>
        <v>0</v>
      </c>
      <c r="Q725" s="174">
        <f>IF(H725&gt;I725,1,0)+IF(J725&gt;K725,1,0)+IF(L725&gt;M725,1,0)</f>
        <v>0</v>
      </c>
      <c r="R725" s="175">
        <f>IF(H725&lt;I725,1,0)+IF(J725&lt;K725,1,0)+IF(L725&lt;M725,1,0)</f>
        <v>0</v>
      </c>
      <c r="S725" s="175">
        <f>IF(Q725&gt;R725,1,0)</f>
        <v>0</v>
      </c>
      <c r="T725" s="175">
        <f>IF(Q725&lt;R725,1,0)</f>
        <v>0</v>
      </c>
    </row>
    <row r="726" spans="3:20" ht="12" customHeight="1" thickBot="1">
      <c r="C726" s="266"/>
      <c r="D726" s="268" t="s">
        <v>294</v>
      </c>
      <c r="E726" s="158"/>
      <c r="F726" s="176"/>
      <c r="G726" s="158"/>
      <c r="H726" s="270"/>
      <c r="I726" s="273"/>
      <c r="J726" s="270"/>
      <c r="K726" s="273"/>
      <c r="L726" s="270"/>
      <c r="M726" s="273"/>
      <c r="O726" s="285">
        <f t="shared" si="102"/>
        <v>0</v>
      </c>
      <c r="P726" s="285">
        <f t="shared" si="102"/>
        <v>0</v>
      </c>
      <c r="Q726" s="285">
        <f>IF(H726&gt;I726,1,0)+IF(J726&gt;K726,1,0)+IF(L726&gt;M726,1,0)</f>
        <v>0</v>
      </c>
      <c r="R726" s="285">
        <f>IF(H726&lt;I726,1,0)+IF(J726&lt;K726,1,0)+IF(L726&lt;M726,1,0)</f>
        <v>0</v>
      </c>
      <c r="S726" s="285">
        <f>IF(Q726&gt;R726,1,0)</f>
        <v>0</v>
      </c>
      <c r="T726" s="285">
        <f>IF(Q726&lt;R726,1,0)</f>
        <v>0</v>
      </c>
    </row>
    <row r="727" spans="3:20" ht="12" thickBot="1">
      <c r="C727" s="266"/>
      <c r="D727" s="268"/>
      <c r="E727" s="177" t="s">
        <v>283</v>
      </c>
      <c r="F727" s="178"/>
      <c r="G727" s="177" t="s">
        <v>283</v>
      </c>
      <c r="H727" s="271"/>
      <c r="I727" s="274"/>
      <c r="J727" s="271"/>
      <c r="K727" s="274"/>
      <c r="L727" s="271"/>
      <c r="M727" s="274"/>
      <c r="O727" s="286"/>
      <c r="P727" s="286"/>
      <c r="Q727" s="286"/>
      <c r="R727" s="286"/>
      <c r="S727" s="286"/>
      <c r="T727" s="286"/>
    </row>
    <row r="728" spans="3:20" ht="12" thickBot="1">
      <c r="C728" s="267"/>
      <c r="D728" s="269"/>
      <c r="E728" s="158"/>
      <c r="F728" s="179"/>
      <c r="G728" s="158"/>
      <c r="H728" s="272"/>
      <c r="I728" s="275"/>
      <c r="J728" s="272"/>
      <c r="K728" s="275"/>
      <c r="L728" s="272"/>
      <c r="M728" s="275"/>
      <c r="O728" s="287"/>
      <c r="P728" s="287"/>
      <c r="Q728" s="287"/>
      <c r="R728" s="287"/>
      <c r="S728" s="287"/>
      <c r="T728" s="287"/>
    </row>
    <row r="729" spans="3:20" ht="12" thickBot="1">
      <c r="G729" s="180"/>
      <c r="H729" s="180"/>
      <c r="O729" s="175">
        <f t="shared" ref="O729:T729" si="103">O724+O725+O726</f>
        <v>0</v>
      </c>
      <c r="P729" s="175">
        <f t="shared" si="103"/>
        <v>0</v>
      </c>
      <c r="Q729" s="174">
        <f t="shared" si="103"/>
        <v>0</v>
      </c>
      <c r="R729" s="175">
        <f t="shared" si="103"/>
        <v>0</v>
      </c>
      <c r="S729" s="175">
        <f t="shared" si="103"/>
        <v>0</v>
      </c>
      <c r="T729" s="175">
        <f t="shared" si="103"/>
        <v>0</v>
      </c>
    </row>
    <row r="730" spans="3:20">
      <c r="C730" s="244" t="s">
        <v>278</v>
      </c>
      <c r="D730" s="245"/>
      <c r="E730" s="245"/>
      <c r="F730" s="245"/>
      <c r="G730" s="245"/>
      <c r="H730" s="245"/>
      <c r="I730" s="245"/>
      <c r="J730" s="245"/>
      <c r="K730" s="245"/>
      <c r="L730" s="245"/>
      <c r="M730" s="246"/>
    </row>
    <row r="731" spans="3:20" ht="12" thickBot="1">
      <c r="C731" s="247"/>
      <c r="D731" s="248"/>
      <c r="E731" s="248"/>
      <c r="F731" s="248"/>
      <c r="G731" s="248"/>
      <c r="H731" s="248"/>
      <c r="I731" s="248"/>
      <c r="J731" s="248"/>
      <c r="K731" s="248"/>
      <c r="L731" s="248"/>
      <c r="M731" s="249"/>
    </row>
    <row r="732" spans="3:20" ht="12" thickBot="1">
      <c r="C732" s="250" t="s">
        <v>225</v>
      </c>
      <c r="D732" s="251"/>
      <c r="E732" s="252" t="s">
        <v>279</v>
      </c>
      <c r="F732" s="253"/>
      <c r="G732" s="154" t="s">
        <v>280</v>
      </c>
      <c r="H732" s="254" t="s">
        <v>281</v>
      </c>
      <c r="I732" s="255"/>
      <c r="J732" s="255"/>
      <c r="K732" s="255"/>
      <c r="L732" s="255"/>
      <c r="M732" s="256"/>
      <c r="R732" s="155"/>
      <c r="S732" s="156"/>
      <c r="T732" s="157"/>
    </row>
    <row r="733" spans="3:20" ht="12" thickBot="1">
      <c r="C733" s="257"/>
      <c r="D733" s="258"/>
      <c r="E733" s="261"/>
      <c r="F733" s="263"/>
      <c r="G733" s="158"/>
      <c r="H733" s="261"/>
      <c r="I733" s="262"/>
      <c r="J733" s="262"/>
      <c r="K733" s="262"/>
      <c r="L733" s="262"/>
      <c r="M733" s="263"/>
    </row>
    <row r="734" spans="3:20" ht="12" thickBot="1">
      <c r="C734" s="261"/>
      <c r="D734" s="262"/>
      <c r="E734" s="262"/>
      <c r="F734" s="262"/>
      <c r="G734" s="262"/>
      <c r="H734" s="262"/>
      <c r="I734" s="262"/>
      <c r="J734" s="262"/>
      <c r="K734" s="262"/>
      <c r="L734" s="262"/>
      <c r="M734" s="263"/>
    </row>
    <row r="735" spans="3:20" ht="12" thickBot="1">
      <c r="C735" s="159" t="s">
        <v>227</v>
      </c>
      <c r="D735" s="160"/>
      <c r="E735" s="159" t="s">
        <v>282</v>
      </c>
      <c r="F735" s="160" t="s">
        <v>283</v>
      </c>
      <c r="G735" s="159" t="s">
        <v>282</v>
      </c>
      <c r="H735" s="276" t="s">
        <v>228</v>
      </c>
      <c r="I735" s="276"/>
      <c r="J735" s="276"/>
      <c r="K735" s="276"/>
      <c r="L735" s="276"/>
      <c r="M735" s="251"/>
    </row>
    <row r="736" spans="3:20" ht="12" thickBot="1">
      <c r="C736" s="161"/>
      <c r="D736" s="162"/>
      <c r="E736" s="163"/>
      <c r="F736" s="162"/>
      <c r="G736" s="161"/>
      <c r="H736" s="277">
        <f>S743</f>
        <v>0</v>
      </c>
      <c r="I736" s="278"/>
      <c r="J736" s="279"/>
      <c r="K736" s="280">
        <f>T743</f>
        <v>0</v>
      </c>
      <c r="L736" s="281"/>
      <c r="M736" s="282"/>
    </row>
    <row r="737" spans="3:20" ht="12" thickBot="1">
      <c r="C737" s="166" t="s">
        <v>226</v>
      </c>
      <c r="D737" s="167" t="s">
        <v>284</v>
      </c>
      <c r="E737" s="166" t="s">
        <v>285</v>
      </c>
      <c r="F737" s="167"/>
      <c r="G737" s="166" t="s">
        <v>285</v>
      </c>
      <c r="H737" s="262" t="s">
        <v>286</v>
      </c>
      <c r="I737" s="263"/>
      <c r="J737" s="262" t="s">
        <v>287</v>
      </c>
      <c r="K737" s="263"/>
      <c r="L737" s="283" t="s">
        <v>288</v>
      </c>
      <c r="M737" s="284"/>
      <c r="O737" s="264" t="s">
        <v>289</v>
      </c>
      <c r="P737" s="265"/>
      <c r="Q737" s="264" t="s">
        <v>290</v>
      </c>
      <c r="R737" s="265"/>
      <c r="S737" s="264" t="s">
        <v>284</v>
      </c>
      <c r="T737" s="265"/>
    </row>
    <row r="738" spans="3:20" ht="12" thickBot="1">
      <c r="C738" s="169" t="s">
        <v>291</v>
      </c>
      <c r="D738" s="170" t="s">
        <v>292</v>
      </c>
      <c r="E738" s="158"/>
      <c r="F738" s="170"/>
      <c r="G738" s="158"/>
      <c r="H738" s="171"/>
      <c r="I738" s="170"/>
      <c r="J738" s="171"/>
      <c r="K738" s="170"/>
      <c r="L738" s="171"/>
      <c r="M738" s="170"/>
      <c r="O738" s="172">
        <f t="shared" ref="O738:P740" si="104">H738+J738+L738</f>
        <v>0</v>
      </c>
      <c r="P738" s="172">
        <f t="shared" si="104"/>
        <v>0</v>
      </c>
      <c r="Q738" s="172">
        <f>IF(H738&gt;I738,1,0)+IF(J738&gt;K738,1,0)+IF(L738&gt;M738,1,0)</f>
        <v>0</v>
      </c>
      <c r="R738" s="173">
        <f>IF(H738&lt;I738,1,0)+IF(J738&lt;K738,1,0)+IF(L738&lt;M738,1,0)</f>
        <v>0</v>
      </c>
      <c r="S738" s="173">
        <f>IF(Q738&gt;R738,1,0)</f>
        <v>0</v>
      </c>
      <c r="T738" s="173">
        <f>IF(Q738&lt;R738,1,0)</f>
        <v>0</v>
      </c>
    </row>
    <row r="739" spans="3:20" ht="12" thickBot="1">
      <c r="C739" s="158"/>
      <c r="D739" s="170" t="s">
        <v>293</v>
      </c>
      <c r="E739" s="158"/>
      <c r="F739" s="170"/>
      <c r="G739" s="158"/>
      <c r="H739" s="171"/>
      <c r="I739" s="170"/>
      <c r="J739" s="171"/>
      <c r="K739" s="170"/>
      <c r="L739" s="171"/>
      <c r="M739" s="170"/>
      <c r="O739" s="174">
        <f t="shared" si="104"/>
        <v>0</v>
      </c>
      <c r="P739" s="174">
        <f t="shared" si="104"/>
        <v>0</v>
      </c>
      <c r="Q739" s="174">
        <f>IF(H739&gt;I739,1,0)+IF(J739&gt;K739,1,0)+IF(L739&gt;M739,1,0)</f>
        <v>0</v>
      </c>
      <c r="R739" s="175">
        <f>IF(H739&lt;I739,1,0)+IF(J739&lt;K739,1,0)+IF(L739&lt;M739,1,0)</f>
        <v>0</v>
      </c>
      <c r="S739" s="175">
        <f>IF(Q739&gt;R739,1,0)</f>
        <v>0</v>
      </c>
      <c r="T739" s="175">
        <f>IF(Q739&lt;R739,1,0)</f>
        <v>0</v>
      </c>
    </row>
    <row r="740" spans="3:20" ht="12" customHeight="1" thickBot="1">
      <c r="C740" s="266"/>
      <c r="D740" s="268" t="s">
        <v>294</v>
      </c>
      <c r="E740" s="158"/>
      <c r="F740" s="176"/>
      <c r="G740" s="158"/>
      <c r="H740" s="270"/>
      <c r="I740" s="273"/>
      <c r="J740" s="270"/>
      <c r="K740" s="273"/>
      <c r="L740" s="270"/>
      <c r="M740" s="273"/>
      <c r="O740" s="285">
        <f t="shared" si="104"/>
        <v>0</v>
      </c>
      <c r="P740" s="285">
        <f t="shared" si="104"/>
        <v>0</v>
      </c>
      <c r="Q740" s="285">
        <f>IF(H740&gt;I740,1,0)+IF(J740&gt;K740,1,0)+IF(L740&gt;M740,1,0)</f>
        <v>0</v>
      </c>
      <c r="R740" s="285">
        <f>IF(H740&lt;I740,1,0)+IF(J740&lt;K740,1,0)+IF(L740&lt;M740,1,0)</f>
        <v>0</v>
      </c>
      <c r="S740" s="285">
        <f>IF(Q740&gt;R740,1,0)</f>
        <v>0</v>
      </c>
      <c r="T740" s="285">
        <f>IF(Q740&lt;R740,1,0)</f>
        <v>0</v>
      </c>
    </row>
    <row r="741" spans="3:20" ht="12" thickBot="1">
      <c r="C741" s="266"/>
      <c r="D741" s="268"/>
      <c r="E741" s="177" t="s">
        <v>283</v>
      </c>
      <c r="F741" s="178"/>
      <c r="G741" s="177" t="s">
        <v>283</v>
      </c>
      <c r="H741" s="271"/>
      <c r="I741" s="274"/>
      <c r="J741" s="271"/>
      <c r="K741" s="274"/>
      <c r="L741" s="271"/>
      <c r="M741" s="274"/>
      <c r="O741" s="286"/>
      <c r="P741" s="286"/>
      <c r="Q741" s="286"/>
      <c r="R741" s="286"/>
      <c r="S741" s="286"/>
      <c r="T741" s="286"/>
    </row>
    <row r="742" spans="3:20" ht="12" thickBot="1">
      <c r="C742" s="267"/>
      <c r="D742" s="269"/>
      <c r="E742" s="158"/>
      <c r="F742" s="179"/>
      <c r="G742" s="158"/>
      <c r="H742" s="272"/>
      <c r="I742" s="275"/>
      <c r="J742" s="272"/>
      <c r="K742" s="275"/>
      <c r="L742" s="272"/>
      <c r="M742" s="275"/>
      <c r="O742" s="287"/>
      <c r="P742" s="287"/>
      <c r="Q742" s="287"/>
      <c r="R742" s="287"/>
      <c r="S742" s="287"/>
      <c r="T742" s="287"/>
    </row>
    <row r="743" spans="3:20" ht="12" thickBot="1">
      <c r="G743" s="180"/>
      <c r="H743" s="180"/>
      <c r="O743" s="175">
        <f t="shared" ref="O743:T743" si="105">O738+O739+O740</f>
        <v>0</v>
      </c>
      <c r="P743" s="175">
        <f t="shared" si="105"/>
        <v>0</v>
      </c>
      <c r="Q743" s="174">
        <f t="shared" si="105"/>
        <v>0</v>
      </c>
      <c r="R743" s="175">
        <f t="shared" si="105"/>
        <v>0</v>
      </c>
      <c r="S743" s="175">
        <f t="shared" si="105"/>
        <v>0</v>
      </c>
      <c r="T743" s="175">
        <f t="shared" si="105"/>
        <v>0</v>
      </c>
    </row>
    <row r="744" spans="3:20">
      <c r="C744" s="244" t="s">
        <v>278</v>
      </c>
      <c r="D744" s="245"/>
      <c r="E744" s="245"/>
      <c r="F744" s="245"/>
      <c r="G744" s="245"/>
      <c r="H744" s="245"/>
      <c r="I744" s="245"/>
      <c r="J744" s="245"/>
      <c r="K744" s="245"/>
      <c r="L744" s="245"/>
      <c r="M744" s="246"/>
    </row>
    <row r="745" spans="3:20" ht="12" thickBot="1">
      <c r="C745" s="247"/>
      <c r="D745" s="248"/>
      <c r="E745" s="248"/>
      <c r="F745" s="248"/>
      <c r="G745" s="248"/>
      <c r="H745" s="248"/>
      <c r="I745" s="248"/>
      <c r="J745" s="248"/>
      <c r="K745" s="248"/>
      <c r="L745" s="248"/>
      <c r="M745" s="249"/>
    </row>
    <row r="746" spans="3:20" ht="12" thickBot="1">
      <c r="C746" s="250" t="s">
        <v>225</v>
      </c>
      <c r="D746" s="251"/>
      <c r="E746" s="252" t="s">
        <v>279</v>
      </c>
      <c r="F746" s="253"/>
      <c r="G746" s="154" t="s">
        <v>280</v>
      </c>
      <c r="H746" s="254" t="s">
        <v>281</v>
      </c>
      <c r="I746" s="255"/>
      <c r="J746" s="255"/>
      <c r="K746" s="255"/>
      <c r="L746" s="255"/>
      <c r="M746" s="256"/>
      <c r="R746" s="155"/>
      <c r="S746" s="156"/>
      <c r="T746" s="157"/>
    </row>
    <row r="747" spans="3:20" ht="12" thickBot="1">
      <c r="C747" s="257"/>
      <c r="D747" s="258"/>
      <c r="E747" s="261"/>
      <c r="F747" s="263"/>
      <c r="G747" s="158"/>
      <c r="H747" s="261"/>
      <c r="I747" s="262"/>
      <c r="J747" s="262"/>
      <c r="K747" s="262"/>
      <c r="L747" s="262"/>
      <c r="M747" s="263"/>
    </row>
    <row r="748" spans="3:20" ht="12" thickBot="1">
      <c r="C748" s="261"/>
      <c r="D748" s="262"/>
      <c r="E748" s="262"/>
      <c r="F748" s="262"/>
      <c r="G748" s="262"/>
      <c r="H748" s="262"/>
      <c r="I748" s="262"/>
      <c r="J748" s="262"/>
      <c r="K748" s="262"/>
      <c r="L748" s="262"/>
      <c r="M748" s="263"/>
    </row>
    <row r="749" spans="3:20" ht="12" thickBot="1">
      <c r="C749" s="159" t="s">
        <v>227</v>
      </c>
      <c r="D749" s="160"/>
      <c r="E749" s="159" t="s">
        <v>282</v>
      </c>
      <c r="F749" s="160" t="s">
        <v>283</v>
      </c>
      <c r="G749" s="159" t="s">
        <v>282</v>
      </c>
      <c r="H749" s="276" t="s">
        <v>228</v>
      </c>
      <c r="I749" s="276"/>
      <c r="J749" s="276"/>
      <c r="K749" s="276"/>
      <c r="L749" s="276"/>
      <c r="M749" s="251"/>
    </row>
    <row r="750" spans="3:20" ht="12" thickBot="1">
      <c r="C750" s="161"/>
      <c r="D750" s="162"/>
      <c r="E750" s="163"/>
      <c r="F750" s="162"/>
      <c r="G750" s="161"/>
      <c r="H750" s="277">
        <f>S757</f>
        <v>0</v>
      </c>
      <c r="I750" s="278"/>
      <c r="J750" s="279"/>
      <c r="K750" s="280">
        <f>T757</f>
        <v>0</v>
      </c>
      <c r="L750" s="281"/>
      <c r="M750" s="282"/>
    </row>
    <row r="751" spans="3:20" ht="12" thickBot="1">
      <c r="C751" s="166" t="s">
        <v>226</v>
      </c>
      <c r="D751" s="167" t="s">
        <v>284</v>
      </c>
      <c r="E751" s="166" t="s">
        <v>285</v>
      </c>
      <c r="F751" s="167"/>
      <c r="G751" s="166" t="s">
        <v>285</v>
      </c>
      <c r="H751" s="262" t="s">
        <v>286</v>
      </c>
      <c r="I751" s="263"/>
      <c r="J751" s="262" t="s">
        <v>287</v>
      </c>
      <c r="K751" s="263"/>
      <c r="L751" s="283" t="s">
        <v>288</v>
      </c>
      <c r="M751" s="284"/>
      <c r="O751" s="264" t="s">
        <v>289</v>
      </c>
      <c r="P751" s="265"/>
      <c r="Q751" s="264" t="s">
        <v>290</v>
      </c>
      <c r="R751" s="265"/>
      <c r="S751" s="264" t="s">
        <v>284</v>
      </c>
      <c r="T751" s="265"/>
    </row>
    <row r="752" spans="3:20" ht="12" thickBot="1">
      <c r="C752" s="169" t="s">
        <v>291</v>
      </c>
      <c r="D752" s="170" t="s">
        <v>292</v>
      </c>
      <c r="E752" s="158"/>
      <c r="F752" s="170"/>
      <c r="G752" s="158"/>
      <c r="H752" s="171"/>
      <c r="I752" s="170"/>
      <c r="J752" s="171"/>
      <c r="K752" s="170"/>
      <c r="L752" s="171"/>
      <c r="M752" s="170"/>
      <c r="O752" s="172">
        <f t="shared" ref="O752:P754" si="106">H752+J752+L752</f>
        <v>0</v>
      </c>
      <c r="P752" s="172">
        <f t="shared" si="106"/>
        <v>0</v>
      </c>
      <c r="Q752" s="172">
        <f>IF(H752&gt;I752,1,0)+IF(J752&gt;K752,1,0)+IF(L752&gt;M752,1,0)</f>
        <v>0</v>
      </c>
      <c r="R752" s="173">
        <f>IF(H752&lt;I752,1,0)+IF(J752&lt;K752,1,0)+IF(L752&lt;M752,1,0)</f>
        <v>0</v>
      </c>
      <c r="S752" s="173">
        <f>IF(Q752&gt;R752,1,0)</f>
        <v>0</v>
      </c>
      <c r="T752" s="173">
        <f>IF(Q752&lt;R752,1,0)</f>
        <v>0</v>
      </c>
    </row>
    <row r="753" spans="3:20" ht="12" thickBot="1">
      <c r="C753" s="158"/>
      <c r="D753" s="170" t="s">
        <v>293</v>
      </c>
      <c r="E753" s="158"/>
      <c r="F753" s="170"/>
      <c r="G753" s="158"/>
      <c r="H753" s="171"/>
      <c r="I753" s="170"/>
      <c r="J753" s="171"/>
      <c r="K753" s="170"/>
      <c r="L753" s="171"/>
      <c r="M753" s="170"/>
      <c r="O753" s="174">
        <f t="shared" si="106"/>
        <v>0</v>
      </c>
      <c r="P753" s="174">
        <f t="shared" si="106"/>
        <v>0</v>
      </c>
      <c r="Q753" s="174">
        <f>IF(H753&gt;I753,1,0)+IF(J753&gt;K753,1,0)+IF(L753&gt;M753,1,0)</f>
        <v>0</v>
      </c>
      <c r="R753" s="175">
        <f>IF(H753&lt;I753,1,0)+IF(J753&lt;K753,1,0)+IF(L753&lt;M753,1,0)</f>
        <v>0</v>
      </c>
      <c r="S753" s="175">
        <f>IF(Q753&gt;R753,1,0)</f>
        <v>0</v>
      </c>
      <c r="T753" s="175">
        <f>IF(Q753&lt;R753,1,0)</f>
        <v>0</v>
      </c>
    </row>
    <row r="754" spans="3:20" ht="12" customHeight="1" thickBot="1">
      <c r="C754" s="266"/>
      <c r="D754" s="268" t="s">
        <v>294</v>
      </c>
      <c r="E754" s="158"/>
      <c r="F754" s="176"/>
      <c r="G754" s="158"/>
      <c r="H754" s="270"/>
      <c r="I754" s="273"/>
      <c r="J754" s="270"/>
      <c r="K754" s="273"/>
      <c r="L754" s="270"/>
      <c r="M754" s="273"/>
      <c r="O754" s="285">
        <f t="shared" si="106"/>
        <v>0</v>
      </c>
      <c r="P754" s="285">
        <f t="shared" si="106"/>
        <v>0</v>
      </c>
      <c r="Q754" s="285">
        <f>IF(H754&gt;I754,1,0)+IF(J754&gt;K754,1,0)+IF(L754&gt;M754,1,0)</f>
        <v>0</v>
      </c>
      <c r="R754" s="285">
        <f>IF(H754&lt;I754,1,0)+IF(J754&lt;K754,1,0)+IF(L754&lt;M754,1,0)</f>
        <v>0</v>
      </c>
      <c r="S754" s="285">
        <f>IF(Q754&gt;R754,1,0)</f>
        <v>0</v>
      </c>
      <c r="T754" s="285">
        <f>IF(Q754&lt;R754,1,0)</f>
        <v>0</v>
      </c>
    </row>
    <row r="755" spans="3:20" ht="12" thickBot="1">
      <c r="C755" s="266"/>
      <c r="D755" s="268"/>
      <c r="E755" s="177" t="s">
        <v>283</v>
      </c>
      <c r="F755" s="178"/>
      <c r="G755" s="177" t="s">
        <v>283</v>
      </c>
      <c r="H755" s="271"/>
      <c r="I755" s="274"/>
      <c r="J755" s="271"/>
      <c r="K755" s="274"/>
      <c r="L755" s="271"/>
      <c r="M755" s="274"/>
      <c r="O755" s="286"/>
      <c r="P755" s="286"/>
      <c r="Q755" s="286"/>
      <c r="R755" s="286"/>
      <c r="S755" s="286"/>
      <c r="T755" s="286"/>
    </row>
    <row r="756" spans="3:20" ht="12" thickBot="1">
      <c r="C756" s="267"/>
      <c r="D756" s="269"/>
      <c r="E756" s="158"/>
      <c r="F756" s="179"/>
      <c r="G756" s="158"/>
      <c r="H756" s="272"/>
      <c r="I756" s="275"/>
      <c r="J756" s="272"/>
      <c r="K756" s="275"/>
      <c r="L756" s="272"/>
      <c r="M756" s="275"/>
      <c r="O756" s="287"/>
      <c r="P756" s="287"/>
      <c r="Q756" s="287"/>
      <c r="R756" s="287"/>
      <c r="S756" s="287"/>
      <c r="T756" s="287"/>
    </row>
    <row r="757" spans="3:20" ht="12" thickBot="1">
      <c r="G757" s="180"/>
      <c r="H757" s="180"/>
      <c r="O757" s="175">
        <f t="shared" ref="O757:T757" si="107">O752+O753+O754</f>
        <v>0</v>
      </c>
      <c r="P757" s="175">
        <f t="shared" si="107"/>
        <v>0</v>
      </c>
      <c r="Q757" s="174">
        <f t="shared" si="107"/>
        <v>0</v>
      </c>
      <c r="R757" s="175">
        <f t="shared" si="107"/>
        <v>0</v>
      </c>
      <c r="S757" s="175">
        <f t="shared" si="107"/>
        <v>0</v>
      </c>
      <c r="T757" s="175">
        <f t="shared" si="107"/>
        <v>0</v>
      </c>
    </row>
    <row r="758" spans="3:20">
      <c r="C758" s="244" t="s">
        <v>278</v>
      </c>
      <c r="D758" s="245"/>
      <c r="E758" s="245"/>
      <c r="F758" s="245"/>
      <c r="G758" s="245"/>
      <c r="H758" s="245"/>
      <c r="I758" s="245"/>
      <c r="J758" s="245"/>
      <c r="K758" s="245"/>
      <c r="L758" s="245"/>
      <c r="M758" s="246"/>
    </row>
    <row r="759" spans="3:20" ht="12" thickBot="1">
      <c r="C759" s="247"/>
      <c r="D759" s="248"/>
      <c r="E759" s="248"/>
      <c r="F759" s="248"/>
      <c r="G759" s="248"/>
      <c r="H759" s="248"/>
      <c r="I759" s="248"/>
      <c r="J759" s="248"/>
      <c r="K759" s="248"/>
      <c r="L759" s="248"/>
      <c r="M759" s="249"/>
    </row>
    <row r="760" spans="3:20" ht="12" thickBot="1">
      <c r="C760" s="250" t="s">
        <v>225</v>
      </c>
      <c r="D760" s="251"/>
      <c r="E760" s="252" t="s">
        <v>279</v>
      </c>
      <c r="F760" s="253"/>
      <c r="G760" s="154" t="s">
        <v>280</v>
      </c>
      <c r="H760" s="254" t="s">
        <v>281</v>
      </c>
      <c r="I760" s="255"/>
      <c r="J760" s="255"/>
      <c r="K760" s="255"/>
      <c r="L760" s="255"/>
      <c r="M760" s="256"/>
      <c r="R760" s="155"/>
      <c r="S760" s="156"/>
      <c r="T760" s="157"/>
    </row>
    <row r="761" spans="3:20" ht="12" thickBot="1">
      <c r="C761" s="257"/>
      <c r="D761" s="258"/>
      <c r="E761" s="261"/>
      <c r="F761" s="263"/>
      <c r="G761" s="158"/>
      <c r="H761" s="261"/>
      <c r="I761" s="262"/>
      <c r="J761" s="262"/>
      <c r="K761" s="262"/>
      <c r="L761" s="262"/>
      <c r="M761" s="263"/>
    </row>
    <row r="762" spans="3:20" ht="12" thickBot="1">
      <c r="C762" s="261"/>
      <c r="D762" s="262"/>
      <c r="E762" s="262"/>
      <c r="F762" s="262"/>
      <c r="G762" s="262"/>
      <c r="H762" s="262"/>
      <c r="I762" s="262"/>
      <c r="J762" s="262"/>
      <c r="K762" s="262"/>
      <c r="L762" s="262"/>
      <c r="M762" s="263"/>
    </row>
    <row r="763" spans="3:20" ht="12" thickBot="1">
      <c r="C763" s="159" t="s">
        <v>227</v>
      </c>
      <c r="D763" s="160"/>
      <c r="E763" s="159" t="s">
        <v>282</v>
      </c>
      <c r="F763" s="160" t="s">
        <v>283</v>
      </c>
      <c r="G763" s="159" t="s">
        <v>282</v>
      </c>
      <c r="H763" s="276" t="s">
        <v>228</v>
      </c>
      <c r="I763" s="276"/>
      <c r="J763" s="276"/>
      <c r="K763" s="276"/>
      <c r="L763" s="276"/>
      <c r="M763" s="251"/>
    </row>
    <row r="764" spans="3:20" ht="12" thickBot="1">
      <c r="C764" s="161"/>
      <c r="D764" s="162"/>
      <c r="E764" s="163"/>
      <c r="F764" s="162"/>
      <c r="G764" s="161"/>
      <c r="H764" s="277">
        <f>S771</f>
        <v>0</v>
      </c>
      <c r="I764" s="278"/>
      <c r="J764" s="279"/>
      <c r="K764" s="280">
        <f>T771</f>
        <v>0</v>
      </c>
      <c r="L764" s="281"/>
      <c r="M764" s="282"/>
    </row>
    <row r="765" spans="3:20" ht="12" thickBot="1">
      <c r="C765" s="166" t="s">
        <v>226</v>
      </c>
      <c r="D765" s="167" t="s">
        <v>284</v>
      </c>
      <c r="E765" s="166" t="s">
        <v>285</v>
      </c>
      <c r="F765" s="167"/>
      <c r="G765" s="166" t="s">
        <v>285</v>
      </c>
      <c r="H765" s="262" t="s">
        <v>286</v>
      </c>
      <c r="I765" s="263"/>
      <c r="J765" s="262" t="s">
        <v>287</v>
      </c>
      <c r="K765" s="263"/>
      <c r="L765" s="283" t="s">
        <v>288</v>
      </c>
      <c r="M765" s="284"/>
      <c r="O765" s="264" t="s">
        <v>289</v>
      </c>
      <c r="P765" s="265"/>
      <c r="Q765" s="264" t="s">
        <v>290</v>
      </c>
      <c r="R765" s="265"/>
      <c r="S765" s="264" t="s">
        <v>284</v>
      </c>
      <c r="T765" s="265"/>
    </row>
    <row r="766" spans="3:20" ht="12" thickBot="1">
      <c r="C766" s="169" t="s">
        <v>291</v>
      </c>
      <c r="D766" s="170" t="s">
        <v>292</v>
      </c>
      <c r="E766" s="158"/>
      <c r="F766" s="170"/>
      <c r="G766" s="158"/>
      <c r="H766" s="171"/>
      <c r="I766" s="170"/>
      <c r="J766" s="171"/>
      <c r="K766" s="170"/>
      <c r="L766" s="171"/>
      <c r="M766" s="170"/>
      <c r="O766" s="172">
        <f t="shared" ref="O766:P768" si="108">H766+J766+L766</f>
        <v>0</v>
      </c>
      <c r="P766" s="172">
        <f t="shared" si="108"/>
        <v>0</v>
      </c>
      <c r="Q766" s="172">
        <f>IF(H766&gt;I766,1,0)+IF(J766&gt;K766,1,0)+IF(L766&gt;M766,1,0)</f>
        <v>0</v>
      </c>
      <c r="R766" s="173">
        <f>IF(H766&lt;I766,1,0)+IF(J766&lt;K766,1,0)+IF(L766&lt;M766,1,0)</f>
        <v>0</v>
      </c>
      <c r="S766" s="173">
        <f>IF(Q766&gt;R766,1,0)</f>
        <v>0</v>
      </c>
      <c r="T766" s="173">
        <f>IF(Q766&lt;R766,1,0)</f>
        <v>0</v>
      </c>
    </row>
    <row r="767" spans="3:20" ht="12" thickBot="1">
      <c r="C767" s="158"/>
      <c r="D767" s="170" t="s">
        <v>293</v>
      </c>
      <c r="E767" s="158"/>
      <c r="F767" s="170"/>
      <c r="G767" s="158"/>
      <c r="H767" s="171"/>
      <c r="I767" s="170"/>
      <c r="J767" s="171"/>
      <c r="K767" s="170"/>
      <c r="L767" s="171"/>
      <c r="M767" s="170"/>
      <c r="O767" s="174">
        <f t="shared" si="108"/>
        <v>0</v>
      </c>
      <c r="P767" s="174">
        <f t="shared" si="108"/>
        <v>0</v>
      </c>
      <c r="Q767" s="174">
        <f>IF(H767&gt;I767,1,0)+IF(J767&gt;K767,1,0)+IF(L767&gt;M767,1,0)</f>
        <v>0</v>
      </c>
      <c r="R767" s="175">
        <f>IF(H767&lt;I767,1,0)+IF(J767&lt;K767,1,0)+IF(L767&lt;M767,1,0)</f>
        <v>0</v>
      </c>
      <c r="S767" s="175">
        <f>IF(Q767&gt;R767,1,0)</f>
        <v>0</v>
      </c>
      <c r="T767" s="175">
        <f>IF(Q767&lt;R767,1,0)</f>
        <v>0</v>
      </c>
    </row>
    <row r="768" spans="3:20" ht="12" customHeight="1" thickBot="1">
      <c r="C768" s="266"/>
      <c r="D768" s="268" t="s">
        <v>294</v>
      </c>
      <c r="E768" s="158"/>
      <c r="F768" s="176"/>
      <c r="G768" s="158"/>
      <c r="H768" s="270"/>
      <c r="I768" s="273"/>
      <c r="J768" s="270"/>
      <c r="K768" s="273"/>
      <c r="L768" s="270"/>
      <c r="M768" s="273"/>
      <c r="O768" s="285">
        <f t="shared" si="108"/>
        <v>0</v>
      </c>
      <c r="P768" s="285">
        <f t="shared" si="108"/>
        <v>0</v>
      </c>
      <c r="Q768" s="285">
        <f>IF(H768&gt;I768,1,0)+IF(J768&gt;K768,1,0)+IF(L768&gt;M768,1,0)</f>
        <v>0</v>
      </c>
      <c r="R768" s="285">
        <f>IF(H768&lt;I768,1,0)+IF(J768&lt;K768,1,0)+IF(L768&lt;M768,1,0)</f>
        <v>0</v>
      </c>
      <c r="S768" s="285">
        <f>IF(Q768&gt;R768,1,0)</f>
        <v>0</v>
      </c>
      <c r="T768" s="285">
        <f>IF(Q768&lt;R768,1,0)</f>
        <v>0</v>
      </c>
    </row>
    <row r="769" spans="3:20" ht="12" thickBot="1">
      <c r="C769" s="266"/>
      <c r="D769" s="268"/>
      <c r="E769" s="177" t="s">
        <v>283</v>
      </c>
      <c r="F769" s="178"/>
      <c r="G769" s="177" t="s">
        <v>283</v>
      </c>
      <c r="H769" s="271"/>
      <c r="I769" s="274"/>
      <c r="J769" s="271"/>
      <c r="K769" s="274"/>
      <c r="L769" s="271"/>
      <c r="M769" s="274"/>
      <c r="O769" s="286"/>
      <c r="P769" s="286"/>
      <c r="Q769" s="286"/>
      <c r="R769" s="286"/>
      <c r="S769" s="286"/>
      <c r="T769" s="286"/>
    </row>
    <row r="770" spans="3:20" ht="12" thickBot="1">
      <c r="C770" s="267"/>
      <c r="D770" s="269"/>
      <c r="E770" s="158"/>
      <c r="F770" s="179"/>
      <c r="G770" s="158"/>
      <c r="H770" s="272"/>
      <c r="I770" s="275"/>
      <c r="J770" s="272"/>
      <c r="K770" s="275"/>
      <c r="L770" s="272"/>
      <c r="M770" s="275"/>
      <c r="O770" s="287"/>
      <c r="P770" s="287"/>
      <c r="Q770" s="287"/>
      <c r="R770" s="287"/>
      <c r="S770" s="287"/>
      <c r="T770" s="287"/>
    </row>
    <row r="771" spans="3:20" ht="12" thickBot="1">
      <c r="G771" s="180"/>
      <c r="H771" s="180"/>
      <c r="O771" s="175">
        <f t="shared" ref="O771:T771" si="109">O766+O767+O768</f>
        <v>0</v>
      </c>
      <c r="P771" s="175">
        <f t="shared" si="109"/>
        <v>0</v>
      </c>
      <c r="Q771" s="174">
        <f t="shared" si="109"/>
        <v>0</v>
      </c>
      <c r="R771" s="175">
        <f t="shared" si="109"/>
        <v>0</v>
      </c>
      <c r="S771" s="175">
        <f t="shared" si="109"/>
        <v>0</v>
      </c>
      <c r="T771" s="175">
        <f t="shared" si="109"/>
        <v>0</v>
      </c>
    </row>
    <row r="772" spans="3:20">
      <c r="C772" s="244" t="s">
        <v>278</v>
      </c>
      <c r="D772" s="245"/>
      <c r="E772" s="245"/>
      <c r="F772" s="245"/>
      <c r="G772" s="245"/>
      <c r="H772" s="245"/>
      <c r="I772" s="245"/>
      <c r="J772" s="245"/>
      <c r="K772" s="245"/>
      <c r="L772" s="245"/>
      <c r="M772" s="246"/>
    </row>
    <row r="773" spans="3:20" ht="12" thickBot="1">
      <c r="C773" s="247"/>
      <c r="D773" s="248"/>
      <c r="E773" s="248"/>
      <c r="F773" s="248"/>
      <c r="G773" s="248"/>
      <c r="H773" s="248"/>
      <c r="I773" s="248"/>
      <c r="J773" s="248"/>
      <c r="K773" s="248"/>
      <c r="L773" s="248"/>
      <c r="M773" s="249"/>
    </row>
    <row r="774" spans="3:20" ht="12" thickBot="1">
      <c r="C774" s="250" t="s">
        <v>225</v>
      </c>
      <c r="D774" s="251"/>
      <c r="E774" s="252" t="s">
        <v>279</v>
      </c>
      <c r="F774" s="253"/>
      <c r="G774" s="154" t="s">
        <v>280</v>
      </c>
      <c r="H774" s="254" t="s">
        <v>281</v>
      </c>
      <c r="I774" s="255"/>
      <c r="J774" s="255"/>
      <c r="K774" s="255"/>
      <c r="L774" s="255"/>
      <c r="M774" s="256"/>
      <c r="R774" s="155"/>
      <c r="S774" s="156"/>
      <c r="T774" s="157"/>
    </row>
    <row r="775" spans="3:20" ht="12" thickBot="1">
      <c r="C775" s="257"/>
      <c r="D775" s="258"/>
      <c r="E775" s="261"/>
      <c r="F775" s="263"/>
      <c r="G775" s="158"/>
      <c r="H775" s="261"/>
      <c r="I775" s="262"/>
      <c r="J775" s="262"/>
      <c r="K775" s="262"/>
      <c r="L775" s="262"/>
      <c r="M775" s="263"/>
    </row>
    <row r="776" spans="3:20" ht="12" thickBot="1">
      <c r="C776" s="261"/>
      <c r="D776" s="262"/>
      <c r="E776" s="262"/>
      <c r="F776" s="262"/>
      <c r="G776" s="262"/>
      <c r="H776" s="262"/>
      <c r="I776" s="262"/>
      <c r="J776" s="262"/>
      <c r="K776" s="262"/>
      <c r="L776" s="262"/>
      <c r="M776" s="263"/>
    </row>
    <row r="777" spans="3:20" ht="12" thickBot="1">
      <c r="C777" s="159" t="s">
        <v>227</v>
      </c>
      <c r="D777" s="160"/>
      <c r="E777" s="159" t="s">
        <v>282</v>
      </c>
      <c r="F777" s="160" t="s">
        <v>283</v>
      </c>
      <c r="G777" s="159" t="s">
        <v>282</v>
      </c>
      <c r="H777" s="276" t="s">
        <v>228</v>
      </c>
      <c r="I777" s="276"/>
      <c r="J777" s="276"/>
      <c r="K777" s="276"/>
      <c r="L777" s="276"/>
      <c r="M777" s="251"/>
    </row>
    <row r="778" spans="3:20" ht="12" thickBot="1">
      <c r="C778" s="161"/>
      <c r="D778" s="162"/>
      <c r="E778" s="163"/>
      <c r="F778" s="162"/>
      <c r="G778" s="161"/>
      <c r="H778" s="277">
        <f>S785</f>
        <v>0</v>
      </c>
      <c r="I778" s="278"/>
      <c r="J778" s="279"/>
      <c r="K778" s="280">
        <f>T785</f>
        <v>0</v>
      </c>
      <c r="L778" s="281"/>
      <c r="M778" s="282"/>
    </row>
    <row r="779" spans="3:20" ht="12" thickBot="1">
      <c r="C779" s="166" t="s">
        <v>226</v>
      </c>
      <c r="D779" s="167" t="s">
        <v>284</v>
      </c>
      <c r="E779" s="166" t="s">
        <v>285</v>
      </c>
      <c r="F779" s="167"/>
      <c r="G779" s="166" t="s">
        <v>285</v>
      </c>
      <c r="H779" s="262" t="s">
        <v>286</v>
      </c>
      <c r="I779" s="263"/>
      <c r="J779" s="262" t="s">
        <v>287</v>
      </c>
      <c r="K779" s="263"/>
      <c r="L779" s="283" t="s">
        <v>288</v>
      </c>
      <c r="M779" s="284"/>
      <c r="O779" s="264" t="s">
        <v>289</v>
      </c>
      <c r="P779" s="265"/>
      <c r="Q779" s="264" t="s">
        <v>290</v>
      </c>
      <c r="R779" s="265"/>
      <c r="S779" s="264" t="s">
        <v>284</v>
      </c>
      <c r="T779" s="265"/>
    </row>
    <row r="780" spans="3:20" ht="12" thickBot="1">
      <c r="C780" s="169" t="s">
        <v>291</v>
      </c>
      <c r="D780" s="170" t="s">
        <v>292</v>
      </c>
      <c r="E780" s="158"/>
      <c r="F780" s="170"/>
      <c r="G780" s="158"/>
      <c r="H780" s="171"/>
      <c r="I780" s="170"/>
      <c r="J780" s="171"/>
      <c r="K780" s="170"/>
      <c r="L780" s="171"/>
      <c r="M780" s="170"/>
      <c r="O780" s="172">
        <f t="shared" ref="O780:P782" si="110">H780+J780+L780</f>
        <v>0</v>
      </c>
      <c r="P780" s="172">
        <f t="shared" si="110"/>
        <v>0</v>
      </c>
      <c r="Q780" s="172">
        <f>IF(H780&gt;I780,1,0)+IF(J780&gt;K780,1,0)+IF(L780&gt;M780,1,0)</f>
        <v>0</v>
      </c>
      <c r="R780" s="173">
        <f>IF(H780&lt;I780,1,0)+IF(J780&lt;K780,1,0)+IF(L780&lt;M780,1,0)</f>
        <v>0</v>
      </c>
      <c r="S780" s="173">
        <f>IF(Q780&gt;R780,1,0)</f>
        <v>0</v>
      </c>
      <c r="T780" s="173">
        <f>IF(Q780&lt;R780,1,0)</f>
        <v>0</v>
      </c>
    </row>
    <row r="781" spans="3:20" ht="12" thickBot="1">
      <c r="C781" s="158"/>
      <c r="D781" s="170" t="s">
        <v>293</v>
      </c>
      <c r="E781" s="158"/>
      <c r="F781" s="170"/>
      <c r="G781" s="158"/>
      <c r="H781" s="171"/>
      <c r="I781" s="170"/>
      <c r="J781" s="171"/>
      <c r="K781" s="170"/>
      <c r="L781" s="171"/>
      <c r="M781" s="170"/>
      <c r="O781" s="174">
        <f t="shared" si="110"/>
        <v>0</v>
      </c>
      <c r="P781" s="174">
        <f t="shared" si="110"/>
        <v>0</v>
      </c>
      <c r="Q781" s="174">
        <f>IF(H781&gt;I781,1,0)+IF(J781&gt;K781,1,0)+IF(L781&gt;M781,1,0)</f>
        <v>0</v>
      </c>
      <c r="R781" s="175">
        <f>IF(H781&lt;I781,1,0)+IF(J781&lt;K781,1,0)+IF(L781&lt;M781,1,0)</f>
        <v>0</v>
      </c>
      <c r="S781" s="175">
        <f>IF(Q781&gt;R781,1,0)</f>
        <v>0</v>
      </c>
      <c r="T781" s="175">
        <f>IF(Q781&lt;R781,1,0)</f>
        <v>0</v>
      </c>
    </row>
    <row r="782" spans="3:20" ht="12" customHeight="1" thickBot="1">
      <c r="C782" s="266"/>
      <c r="D782" s="268" t="s">
        <v>294</v>
      </c>
      <c r="E782" s="158"/>
      <c r="F782" s="176"/>
      <c r="G782" s="158"/>
      <c r="H782" s="270"/>
      <c r="I782" s="273"/>
      <c r="J782" s="270"/>
      <c r="K782" s="273"/>
      <c r="L782" s="270"/>
      <c r="M782" s="273"/>
      <c r="O782" s="285">
        <f t="shared" si="110"/>
        <v>0</v>
      </c>
      <c r="P782" s="285">
        <f t="shared" si="110"/>
        <v>0</v>
      </c>
      <c r="Q782" s="285">
        <f>IF(H782&gt;I782,1,0)+IF(J782&gt;K782,1,0)+IF(L782&gt;M782,1,0)</f>
        <v>0</v>
      </c>
      <c r="R782" s="285">
        <f>IF(H782&lt;I782,1,0)+IF(J782&lt;K782,1,0)+IF(L782&lt;M782,1,0)</f>
        <v>0</v>
      </c>
      <c r="S782" s="285">
        <f>IF(Q782&gt;R782,1,0)</f>
        <v>0</v>
      </c>
      <c r="T782" s="285">
        <f>IF(Q782&lt;R782,1,0)</f>
        <v>0</v>
      </c>
    </row>
    <row r="783" spans="3:20" ht="12" thickBot="1">
      <c r="C783" s="266"/>
      <c r="D783" s="268"/>
      <c r="E783" s="177" t="s">
        <v>283</v>
      </c>
      <c r="F783" s="178"/>
      <c r="G783" s="177" t="s">
        <v>283</v>
      </c>
      <c r="H783" s="271"/>
      <c r="I783" s="274"/>
      <c r="J783" s="271"/>
      <c r="K783" s="274"/>
      <c r="L783" s="271"/>
      <c r="M783" s="274"/>
      <c r="O783" s="286"/>
      <c r="P783" s="286"/>
      <c r="Q783" s="286"/>
      <c r="R783" s="286"/>
      <c r="S783" s="286"/>
      <c r="T783" s="286"/>
    </row>
    <row r="784" spans="3:20" ht="12" thickBot="1">
      <c r="C784" s="267"/>
      <c r="D784" s="269"/>
      <c r="E784" s="158"/>
      <c r="F784" s="179"/>
      <c r="G784" s="158"/>
      <c r="H784" s="272"/>
      <c r="I784" s="275"/>
      <c r="J784" s="272"/>
      <c r="K784" s="275"/>
      <c r="L784" s="272"/>
      <c r="M784" s="275"/>
      <c r="O784" s="287"/>
      <c r="P784" s="287"/>
      <c r="Q784" s="287"/>
      <c r="R784" s="287"/>
      <c r="S784" s="287"/>
      <c r="T784" s="287"/>
    </row>
    <row r="785" spans="3:20" ht="12" thickBot="1">
      <c r="G785" s="180"/>
      <c r="H785" s="180"/>
      <c r="O785" s="175">
        <f t="shared" ref="O785:T785" si="111">O780+O781+O782</f>
        <v>0</v>
      </c>
      <c r="P785" s="175">
        <f t="shared" si="111"/>
        <v>0</v>
      </c>
      <c r="Q785" s="174">
        <f t="shared" si="111"/>
        <v>0</v>
      </c>
      <c r="R785" s="175">
        <f t="shared" si="111"/>
        <v>0</v>
      </c>
      <c r="S785" s="175">
        <f t="shared" si="111"/>
        <v>0</v>
      </c>
      <c r="T785" s="175">
        <f t="shared" si="111"/>
        <v>0</v>
      </c>
    </row>
    <row r="786" spans="3:20">
      <c r="C786" s="244" t="s">
        <v>278</v>
      </c>
      <c r="D786" s="245"/>
      <c r="E786" s="245"/>
      <c r="F786" s="245"/>
      <c r="G786" s="245"/>
      <c r="H786" s="245"/>
      <c r="I786" s="245"/>
      <c r="J786" s="245"/>
      <c r="K786" s="245"/>
      <c r="L786" s="245"/>
      <c r="M786" s="246"/>
    </row>
    <row r="787" spans="3:20" ht="12" thickBot="1">
      <c r="C787" s="247"/>
      <c r="D787" s="248"/>
      <c r="E787" s="248"/>
      <c r="F787" s="248"/>
      <c r="G787" s="248"/>
      <c r="H787" s="248"/>
      <c r="I787" s="248"/>
      <c r="J787" s="248"/>
      <c r="K787" s="248"/>
      <c r="L787" s="248"/>
      <c r="M787" s="249"/>
    </row>
    <row r="788" spans="3:20" ht="12" thickBot="1">
      <c r="C788" s="250" t="s">
        <v>225</v>
      </c>
      <c r="D788" s="251"/>
      <c r="E788" s="252" t="s">
        <v>279</v>
      </c>
      <c r="F788" s="253"/>
      <c r="G788" s="154" t="s">
        <v>280</v>
      </c>
      <c r="H788" s="254" t="s">
        <v>281</v>
      </c>
      <c r="I788" s="255"/>
      <c r="J788" s="255"/>
      <c r="K788" s="255"/>
      <c r="L788" s="255"/>
      <c r="M788" s="256"/>
      <c r="R788" s="155"/>
      <c r="S788" s="156"/>
      <c r="T788" s="157"/>
    </row>
    <row r="789" spans="3:20" ht="12" thickBot="1">
      <c r="C789" s="257"/>
      <c r="D789" s="258"/>
      <c r="E789" s="261"/>
      <c r="F789" s="263"/>
      <c r="G789" s="158"/>
      <c r="H789" s="261"/>
      <c r="I789" s="262"/>
      <c r="J789" s="262"/>
      <c r="K789" s="262"/>
      <c r="L789" s="262"/>
      <c r="M789" s="263"/>
    </row>
    <row r="790" spans="3:20" ht="12" thickBot="1">
      <c r="C790" s="261"/>
      <c r="D790" s="262"/>
      <c r="E790" s="262"/>
      <c r="F790" s="262"/>
      <c r="G790" s="262"/>
      <c r="H790" s="262"/>
      <c r="I790" s="262"/>
      <c r="J790" s="262"/>
      <c r="K790" s="262"/>
      <c r="L790" s="262"/>
      <c r="M790" s="263"/>
    </row>
    <row r="791" spans="3:20" ht="12" thickBot="1">
      <c r="C791" s="159" t="s">
        <v>227</v>
      </c>
      <c r="D791" s="160"/>
      <c r="E791" s="159" t="s">
        <v>282</v>
      </c>
      <c r="F791" s="160" t="s">
        <v>283</v>
      </c>
      <c r="G791" s="159" t="s">
        <v>282</v>
      </c>
      <c r="H791" s="276" t="s">
        <v>228</v>
      </c>
      <c r="I791" s="276"/>
      <c r="J791" s="276"/>
      <c r="K791" s="276"/>
      <c r="L791" s="276"/>
      <c r="M791" s="251"/>
    </row>
    <row r="792" spans="3:20" ht="12" thickBot="1">
      <c r="C792" s="161"/>
      <c r="D792" s="162"/>
      <c r="E792" s="163"/>
      <c r="F792" s="162"/>
      <c r="G792" s="161"/>
      <c r="H792" s="277">
        <f>S799</f>
        <v>0</v>
      </c>
      <c r="I792" s="278"/>
      <c r="J792" s="279"/>
      <c r="K792" s="280">
        <f>T799</f>
        <v>0</v>
      </c>
      <c r="L792" s="281"/>
      <c r="M792" s="282"/>
    </row>
    <row r="793" spans="3:20" ht="12" thickBot="1">
      <c r="C793" s="166" t="s">
        <v>226</v>
      </c>
      <c r="D793" s="167" t="s">
        <v>284</v>
      </c>
      <c r="E793" s="166" t="s">
        <v>285</v>
      </c>
      <c r="F793" s="167"/>
      <c r="G793" s="166" t="s">
        <v>285</v>
      </c>
      <c r="H793" s="262" t="s">
        <v>286</v>
      </c>
      <c r="I793" s="263"/>
      <c r="J793" s="262" t="s">
        <v>287</v>
      </c>
      <c r="K793" s="263"/>
      <c r="L793" s="283" t="s">
        <v>288</v>
      </c>
      <c r="M793" s="284"/>
      <c r="O793" s="264" t="s">
        <v>289</v>
      </c>
      <c r="P793" s="265"/>
      <c r="Q793" s="264" t="s">
        <v>290</v>
      </c>
      <c r="R793" s="265"/>
      <c r="S793" s="264" t="s">
        <v>284</v>
      </c>
      <c r="T793" s="265"/>
    </row>
    <row r="794" spans="3:20" ht="12" thickBot="1">
      <c r="C794" s="169" t="s">
        <v>291</v>
      </c>
      <c r="D794" s="170" t="s">
        <v>292</v>
      </c>
      <c r="E794" s="158"/>
      <c r="F794" s="170"/>
      <c r="G794" s="158"/>
      <c r="H794" s="171"/>
      <c r="I794" s="170"/>
      <c r="J794" s="171"/>
      <c r="K794" s="170"/>
      <c r="L794" s="171"/>
      <c r="M794" s="170"/>
      <c r="O794" s="172">
        <f t="shared" ref="O794:P796" si="112">H794+J794+L794</f>
        <v>0</v>
      </c>
      <c r="P794" s="172">
        <f t="shared" si="112"/>
        <v>0</v>
      </c>
      <c r="Q794" s="172">
        <f>IF(H794&gt;I794,1,0)+IF(J794&gt;K794,1,0)+IF(L794&gt;M794,1,0)</f>
        <v>0</v>
      </c>
      <c r="R794" s="173">
        <f>IF(H794&lt;I794,1,0)+IF(J794&lt;K794,1,0)+IF(L794&lt;M794,1,0)</f>
        <v>0</v>
      </c>
      <c r="S794" s="173">
        <f>IF(Q794&gt;R794,1,0)</f>
        <v>0</v>
      </c>
      <c r="T794" s="173">
        <f>IF(Q794&lt;R794,1,0)</f>
        <v>0</v>
      </c>
    </row>
    <row r="795" spans="3:20" ht="12" thickBot="1">
      <c r="C795" s="158"/>
      <c r="D795" s="170" t="s">
        <v>293</v>
      </c>
      <c r="E795" s="158"/>
      <c r="F795" s="170"/>
      <c r="G795" s="158"/>
      <c r="H795" s="171"/>
      <c r="I795" s="170"/>
      <c r="J795" s="171"/>
      <c r="K795" s="170"/>
      <c r="L795" s="171"/>
      <c r="M795" s="170"/>
      <c r="O795" s="174">
        <f t="shared" si="112"/>
        <v>0</v>
      </c>
      <c r="P795" s="174">
        <f t="shared" si="112"/>
        <v>0</v>
      </c>
      <c r="Q795" s="174">
        <f>IF(H795&gt;I795,1,0)+IF(J795&gt;K795,1,0)+IF(L795&gt;M795,1,0)</f>
        <v>0</v>
      </c>
      <c r="R795" s="175">
        <f>IF(H795&lt;I795,1,0)+IF(J795&lt;K795,1,0)+IF(L795&lt;M795,1,0)</f>
        <v>0</v>
      </c>
      <c r="S795" s="175">
        <f>IF(Q795&gt;R795,1,0)</f>
        <v>0</v>
      </c>
      <c r="T795" s="175">
        <f>IF(Q795&lt;R795,1,0)</f>
        <v>0</v>
      </c>
    </row>
    <row r="796" spans="3:20" ht="12" customHeight="1" thickBot="1">
      <c r="C796" s="266"/>
      <c r="D796" s="268" t="s">
        <v>294</v>
      </c>
      <c r="E796" s="158"/>
      <c r="F796" s="176"/>
      <c r="G796" s="158"/>
      <c r="H796" s="270"/>
      <c r="I796" s="273"/>
      <c r="J796" s="270"/>
      <c r="K796" s="273"/>
      <c r="L796" s="270"/>
      <c r="M796" s="273"/>
      <c r="O796" s="285">
        <f t="shared" si="112"/>
        <v>0</v>
      </c>
      <c r="P796" s="285">
        <f t="shared" si="112"/>
        <v>0</v>
      </c>
      <c r="Q796" s="285">
        <f>IF(H796&gt;I796,1,0)+IF(J796&gt;K796,1,0)+IF(L796&gt;M796,1,0)</f>
        <v>0</v>
      </c>
      <c r="R796" s="285">
        <f>IF(H796&lt;I796,1,0)+IF(J796&lt;K796,1,0)+IF(L796&lt;M796,1,0)</f>
        <v>0</v>
      </c>
      <c r="S796" s="285">
        <f>IF(Q796&gt;R796,1,0)</f>
        <v>0</v>
      </c>
      <c r="T796" s="285">
        <f>IF(Q796&lt;R796,1,0)</f>
        <v>0</v>
      </c>
    </row>
    <row r="797" spans="3:20" ht="12" thickBot="1">
      <c r="C797" s="266"/>
      <c r="D797" s="268"/>
      <c r="E797" s="177" t="s">
        <v>283</v>
      </c>
      <c r="F797" s="178"/>
      <c r="G797" s="177" t="s">
        <v>283</v>
      </c>
      <c r="H797" s="271"/>
      <c r="I797" s="274"/>
      <c r="J797" s="271"/>
      <c r="K797" s="274"/>
      <c r="L797" s="271"/>
      <c r="M797" s="274"/>
      <c r="O797" s="286"/>
      <c r="P797" s="286"/>
      <c r="Q797" s="286"/>
      <c r="R797" s="286"/>
      <c r="S797" s="286"/>
      <c r="T797" s="286"/>
    </row>
    <row r="798" spans="3:20" ht="12" thickBot="1">
      <c r="C798" s="267"/>
      <c r="D798" s="269"/>
      <c r="E798" s="158"/>
      <c r="F798" s="179"/>
      <c r="G798" s="158"/>
      <c r="H798" s="272"/>
      <c r="I798" s="275"/>
      <c r="J798" s="272"/>
      <c r="K798" s="275"/>
      <c r="L798" s="272"/>
      <c r="M798" s="275"/>
      <c r="O798" s="287"/>
      <c r="P798" s="287"/>
      <c r="Q798" s="287"/>
      <c r="R798" s="287"/>
      <c r="S798" s="287"/>
      <c r="T798" s="287"/>
    </row>
    <row r="799" spans="3:20">
      <c r="G799" s="180"/>
      <c r="H799" s="180"/>
      <c r="O799" s="175">
        <f t="shared" ref="O799:T799" si="113">O794+O795+O796</f>
        <v>0</v>
      </c>
      <c r="P799" s="175">
        <f t="shared" si="113"/>
        <v>0</v>
      </c>
      <c r="Q799" s="174">
        <f t="shared" si="113"/>
        <v>0</v>
      </c>
      <c r="R799" s="175">
        <f t="shared" si="113"/>
        <v>0</v>
      </c>
      <c r="S799" s="175">
        <f t="shared" si="113"/>
        <v>0</v>
      </c>
      <c r="T799" s="175">
        <f t="shared" si="113"/>
        <v>0</v>
      </c>
    </row>
  </sheetData>
  <mergeCells count="1767">
    <mergeCell ref="T796:T798"/>
    <mergeCell ref="M796:M798"/>
    <mergeCell ref="O796:O798"/>
    <mergeCell ref="P796:P798"/>
    <mergeCell ref="Q796:Q798"/>
    <mergeCell ref="R796:R798"/>
    <mergeCell ref="S796:S798"/>
    <mergeCell ref="O793:P793"/>
    <mergeCell ref="Q793:R793"/>
    <mergeCell ref="S793:T793"/>
    <mergeCell ref="C796:C798"/>
    <mergeCell ref="D796:D798"/>
    <mergeCell ref="H796:H798"/>
    <mergeCell ref="I796:I798"/>
    <mergeCell ref="J796:J798"/>
    <mergeCell ref="K796:K798"/>
    <mergeCell ref="L796:L798"/>
    <mergeCell ref="C790:M790"/>
    <mergeCell ref="H791:M791"/>
    <mergeCell ref="H792:J792"/>
    <mergeCell ref="K792:M792"/>
    <mergeCell ref="H793:I793"/>
    <mergeCell ref="J793:K793"/>
    <mergeCell ref="L793:M793"/>
    <mergeCell ref="T782:T784"/>
    <mergeCell ref="C786:M787"/>
    <mergeCell ref="C788:D788"/>
    <mergeCell ref="E788:F788"/>
    <mergeCell ref="H788:M788"/>
    <mergeCell ref="C789:D789"/>
    <mergeCell ref="E789:F789"/>
    <mergeCell ref="H789:M789"/>
    <mergeCell ref="M782:M784"/>
    <mergeCell ref="O782:O784"/>
    <mergeCell ref="P782:P784"/>
    <mergeCell ref="Q782:Q784"/>
    <mergeCell ref="R782:R784"/>
    <mergeCell ref="S782:S784"/>
    <mergeCell ref="O779:P779"/>
    <mergeCell ref="Q779:R779"/>
    <mergeCell ref="S779:T779"/>
    <mergeCell ref="C782:C784"/>
    <mergeCell ref="D782:D784"/>
    <mergeCell ref="H782:H784"/>
    <mergeCell ref="I782:I784"/>
    <mergeCell ref="J782:J784"/>
    <mergeCell ref="K782:K784"/>
    <mergeCell ref="L782:L784"/>
    <mergeCell ref="C776:M776"/>
    <mergeCell ref="H777:M777"/>
    <mergeCell ref="H778:J778"/>
    <mergeCell ref="K778:M778"/>
    <mergeCell ref="H779:I779"/>
    <mergeCell ref="J779:K779"/>
    <mergeCell ref="L779:M779"/>
    <mergeCell ref="T768:T770"/>
    <mergeCell ref="C772:M773"/>
    <mergeCell ref="C774:D774"/>
    <mergeCell ref="E774:F774"/>
    <mergeCell ref="H774:M774"/>
    <mergeCell ref="C775:D775"/>
    <mergeCell ref="E775:F775"/>
    <mergeCell ref="H775:M775"/>
    <mergeCell ref="M768:M770"/>
    <mergeCell ref="O768:O770"/>
    <mergeCell ref="P768:P770"/>
    <mergeCell ref="Q768:Q770"/>
    <mergeCell ref="R768:R770"/>
    <mergeCell ref="S768:S770"/>
    <mergeCell ref="O765:P765"/>
    <mergeCell ref="Q765:R765"/>
    <mergeCell ref="S765:T765"/>
    <mergeCell ref="C768:C770"/>
    <mergeCell ref="D768:D770"/>
    <mergeCell ref="H768:H770"/>
    <mergeCell ref="I768:I770"/>
    <mergeCell ref="J768:J770"/>
    <mergeCell ref="K768:K770"/>
    <mergeCell ref="L768:L770"/>
    <mergeCell ref="C762:M762"/>
    <mergeCell ref="H763:M763"/>
    <mergeCell ref="H764:J764"/>
    <mergeCell ref="K764:M764"/>
    <mergeCell ref="H765:I765"/>
    <mergeCell ref="J765:K765"/>
    <mergeCell ref="L765:M765"/>
    <mergeCell ref="T754:T756"/>
    <mergeCell ref="C758:M759"/>
    <mergeCell ref="C760:D760"/>
    <mergeCell ref="E760:F760"/>
    <mergeCell ref="H760:M760"/>
    <mergeCell ref="C761:D761"/>
    <mergeCell ref="E761:F761"/>
    <mergeCell ref="H761:M761"/>
    <mergeCell ref="M754:M756"/>
    <mergeCell ref="O754:O756"/>
    <mergeCell ref="P754:P756"/>
    <mergeCell ref="Q754:Q756"/>
    <mergeCell ref="R754:R756"/>
    <mergeCell ref="S754:S756"/>
    <mergeCell ref="O751:P751"/>
    <mergeCell ref="Q751:R751"/>
    <mergeCell ref="S751:T751"/>
    <mergeCell ref="C754:C756"/>
    <mergeCell ref="D754:D756"/>
    <mergeCell ref="H754:H756"/>
    <mergeCell ref="I754:I756"/>
    <mergeCell ref="J754:J756"/>
    <mergeCell ref="K754:K756"/>
    <mergeCell ref="L754:L756"/>
    <mergeCell ref="C748:M748"/>
    <mergeCell ref="H749:M749"/>
    <mergeCell ref="H750:J750"/>
    <mergeCell ref="K750:M750"/>
    <mergeCell ref="H751:I751"/>
    <mergeCell ref="J751:K751"/>
    <mergeCell ref="L751:M751"/>
    <mergeCell ref="T740:T742"/>
    <mergeCell ref="C744:M745"/>
    <mergeCell ref="C746:D746"/>
    <mergeCell ref="E746:F746"/>
    <mergeCell ref="H746:M746"/>
    <mergeCell ref="C747:D747"/>
    <mergeCell ref="E747:F747"/>
    <mergeCell ref="H747:M747"/>
    <mergeCell ref="M740:M742"/>
    <mergeCell ref="O740:O742"/>
    <mergeCell ref="P740:P742"/>
    <mergeCell ref="Q740:Q742"/>
    <mergeCell ref="R740:R742"/>
    <mergeCell ref="S740:S742"/>
    <mergeCell ref="O737:P737"/>
    <mergeCell ref="Q737:R737"/>
    <mergeCell ref="S737:T737"/>
    <mergeCell ref="C740:C742"/>
    <mergeCell ref="D740:D742"/>
    <mergeCell ref="H740:H742"/>
    <mergeCell ref="I740:I742"/>
    <mergeCell ref="J740:J742"/>
    <mergeCell ref="K740:K742"/>
    <mergeCell ref="L740:L742"/>
    <mergeCell ref="C734:M734"/>
    <mergeCell ref="H735:M735"/>
    <mergeCell ref="H736:J736"/>
    <mergeCell ref="K736:M736"/>
    <mergeCell ref="H737:I737"/>
    <mergeCell ref="J737:K737"/>
    <mergeCell ref="L737:M737"/>
    <mergeCell ref="T726:T728"/>
    <mergeCell ref="C730:M731"/>
    <mergeCell ref="C732:D732"/>
    <mergeCell ref="E732:F732"/>
    <mergeCell ref="H732:M732"/>
    <mergeCell ref="C733:D733"/>
    <mergeCell ref="E733:F733"/>
    <mergeCell ref="H733:M733"/>
    <mergeCell ref="M726:M728"/>
    <mergeCell ref="O726:O728"/>
    <mergeCell ref="P726:P728"/>
    <mergeCell ref="Q726:Q728"/>
    <mergeCell ref="R726:R728"/>
    <mergeCell ref="S726:S728"/>
    <mergeCell ref="O723:P723"/>
    <mergeCell ref="Q723:R723"/>
    <mergeCell ref="S723:T723"/>
    <mergeCell ref="C726:C728"/>
    <mergeCell ref="D726:D728"/>
    <mergeCell ref="H726:H728"/>
    <mergeCell ref="I726:I728"/>
    <mergeCell ref="J726:J728"/>
    <mergeCell ref="K726:K728"/>
    <mergeCell ref="L726:L728"/>
    <mergeCell ref="C720:M720"/>
    <mergeCell ref="H721:M721"/>
    <mergeCell ref="H722:J722"/>
    <mergeCell ref="K722:M722"/>
    <mergeCell ref="H723:I723"/>
    <mergeCell ref="J723:K723"/>
    <mergeCell ref="L723:M723"/>
    <mergeCell ref="T712:T714"/>
    <mergeCell ref="C716:M717"/>
    <mergeCell ref="C718:D718"/>
    <mergeCell ref="E718:F718"/>
    <mergeCell ref="H718:M718"/>
    <mergeCell ref="C719:D719"/>
    <mergeCell ref="E719:F719"/>
    <mergeCell ref="H719:M719"/>
    <mergeCell ref="M712:M714"/>
    <mergeCell ref="O712:O714"/>
    <mergeCell ref="P712:P714"/>
    <mergeCell ref="Q712:Q714"/>
    <mergeCell ref="R712:R714"/>
    <mergeCell ref="S712:S714"/>
    <mergeCell ref="O709:P709"/>
    <mergeCell ref="Q709:R709"/>
    <mergeCell ref="S709:T709"/>
    <mergeCell ref="C712:C714"/>
    <mergeCell ref="D712:D714"/>
    <mergeCell ref="H712:H714"/>
    <mergeCell ref="I712:I714"/>
    <mergeCell ref="J712:J714"/>
    <mergeCell ref="K712:K714"/>
    <mergeCell ref="L712:L714"/>
    <mergeCell ref="C706:M706"/>
    <mergeCell ref="H707:M707"/>
    <mergeCell ref="H708:J708"/>
    <mergeCell ref="K708:M708"/>
    <mergeCell ref="H709:I709"/>
    <mergeCell ref="J709:K709"/>
    <mergeCell ref="L709:M709"/>
    <mergeCell ref="T698:T700"/>
    <mergeCell ref="C702:M703"/>
    <mergeCell ref="C704:D704"/>
    <mergeCell ref="E704:F704"/>
    <mergeCell ref="H704:M704"/>
    <mergeCell ref="C705:D705"/>
    <mergeCell ref="E705:F705"/>
    <mergeCell ref="H705:M705"/>
    <mergeCell ref="M698:M700"/>
    <mergeCell ref="O698:O700"/>
    <mergeCell ref="P698:P700"/>
    <mergeCell ref="Q698:Q700"/>
    <mergeCell ref="R698:R700"/>
    <mergeCell ref="S698:S700"/>
    <mergeCell ref="O695:P695"/>
    <mergeCell ref="Q695:R695"/>
    <mergeCell ref="S695:T695"/>
    <mergeCell ref="C698:C700"/>
    <mergeCell ref="D698:D700"/>
    <mergeCell ref="H698:H700"/>
    <mergeCell ref="I698:I700"/>
    <mergeCell ref="J698:J700"/>
    <mergeCell ref="K698:K700"/>
    <mergeCell ref="L698:L700"/>
    <mergeCell ref="C692:M692"/>
    <mergeCell ref="H693:M693"/>
    <mergeCell ref="H694:J694"/>
    <mergeCell ref="K694:M694"/>
    <mergeCell ref="H695:I695"/>
    <mergeCell ref="J695:K695"/>
    <mergeCell ref="L695:M695"/>
    <mergeCell ref="T684:T686"/>
    <mergeCell ref="C688:M689"/>
    <mergeCell ref="C690:D690"/>
    <mergeCell ref="E690:F690"/>
    <mergeCell ref="H690:M690"/>
    <mergeCell ref="C691:D691"/>
    <mergeCell ref="E691:F691"/>
    <mergeCell ref="H691:M691"/>
    <mergeCell ref="M684:M686"/>
    <mergeCell ref="O684:O686"/>
    <mergeCell ref="P684:P686"/>
    <mergeCell ref="Q684:Q686"/>
    <mergeCell ref="R684:R686"/>
    <mergeCell ref="S684:S686"/>
    <mergeCell ref="O681:P681"/>
    <mergeCell ref="Q681:R681"/>
    <mergeCell ref="S681:T681"/>
    <mergeCell ref="C684:C686"/>
    <mergeCell ref="D684:D686"/>
    <mergeCell ref="H684:H686"/>
    <mergeCell ref="I684:I686"/>
    <mergeCell ref="J684:J686"/>
    <mergeCell ref="K684:K686"/>
    <mergeCell ref="L684:L686"/>
    <mergeCell ref="C678:M678"/>
    <mergeCell ref="H679:M679"/>
    <mergeCell ref="H680:J680"/>
    <mergeCell ref="K680:M680"/>
    <mergeCell ref="H681:I681"/>
    <mergeCell ref="J681:K681"/>
    <mergeCell ref="L681:M681"/>
    <mergeCell ref="T670:T672"/>
    <mergeCell ref="C674:M675"/>
    <mergeCell ref="C676:D676"/>
    <mergeCell ref="E676:F676"/>
    <mergeCell ref="H676:M676"/>
    <mergeCell ref="C677:D677"/>
    <mergeCell ref="E677:F677"/>
    <mergeCell ref="H677:M677"/>
    <mergeCell ref="M670:M672"/>
    <mergeCell ref="O670:O672"/>
    <mergeCell ref="P670:P672"/>
    <mergeCell ref="Q670:Q672"/>
    <mergeCell ref="R670:R672"/>
    <mergeCell ref="S670:S672"/>
    <mergeCell ref="O667:P667"/>
    <mergeCell ref="Q667:R667"/>
    <mergeCell ref="S667:T667"/>
    <mergeCell ref="C670:C672"/>
    <mergeCell ref="D670:D672"/>
    <mergeCell ref="H670:H672"/>
    <mergeCell ref="I670:I672"/>
    <mergeCell ref="J670:J672"/>
    <mergeCell ref="K670:K672"/>
    <mergeCell ref="L670:L672"/>
    <mergeCell ref="C664:M664"/>
    <mergeCell ref="H665:M665"/>
    <mergeCell ref="H666:J666"/>
    <mergeCell ref="K666:M666"/>
    <mergeCell ref="H667:I667"/>
    <mergeCell ref="J667:K667"/>
    <mergeCell ref="L667:M667"/>
    <mergeCell ref="T656:T658"/>
    <mergeCell ref="C660:M661"/>
    <mergeCell ref="C662:D662"/>
    <mergeCell ref="E662:F662"/>
    <mergeCell ref="H662:M662"/>
    <mergeCell ref="C663:D663"/>
    <mergeCell ref="E663:F663"/>
    <mergeCell ref="H663:M663"/>
    <mergeCell ref="M656:M658"/>
    <mergeCell ref="O656:O658"/>
    <mergeCell ref="P656:P658"/>
    <mergeCell ref="Q656:Q658"/>
    <mergeCell ref="R656:R658"/>
    <mergeCell ref="S656:S658"/>
    <mergeCell ref="O653:P653"/>
    <mergeCell ref="Q653:R653"/>
    <mergeCell ref="S653:T653"/>
    <mergeCell ref="C656:C658"/>
    <mergeCell ref="D656:D658"/>
    <mergeCell ref="H656:H658"/>
    <mergeCell ref="I656:I658"/>
    <mergeCell ref="J656:J658"/>
    <mergeCell ref="K656:K658"/>
    <mergeCell ref="L656:L658"/>
    <mergeCell ref="C650:M650"/>
    <mergeCell ref="H651:M651"/>
    <mergeCell ref="H652:J652"/>
    <mergeCell ref="K652:M652"/>
    <mergeCell ref="H653:I653"/>
    <mergeCell ref="J653:K653"/>
    <mergeCell ref="L653:M653"/>
    <mergeCell ref="T642:T644"/>
    <mergeCell ref="C646:M647"/>
    <mergeCell ref="C648:D648"/>
    <mergeCell ref="E648:F648"/>
    <mergeCell ref="H648:M648"/>
    <mergeCell ref="C649:D649"/>
    <mergeCell ref="E649:F649"/>
    <mergeCell ref="H649:M649"/>
    <mergeCell ref="M642:M644"/>
    <mergeCell ref="O642:O644"/>
    <mergeCell ref="P642:P644"/>
    <mergeCell ref="Q642:Q644"/>
    <mergeCell ref="R642:R644"/>
    <mergeCell ref="S642:S644"/>
    <mergeCell ref="O639:P639"/>
    <mergeCell ref="Q639:R639"/>
    <mergeCell ref="S639:T639"/>
    <mergeCell ref="C642:C644"/>
    <mergeCell ref="D642:D644"/>
    <mergeCell ref="H642:H644"/>
    <mergeCell ref="I642:I644"/>
    <mergeCell ref="J642:J644"/>
    <mergeCell ref="K642:K644"/>
    <mergeCell ref="L642:L644"/>
    <mergeCell ref="C636:M636"/>
    <mergeCell ref="H637:M637"/>
    <mergeCell ref="H638:J638"/>
    <mergeCell ref="K638:M638"/>
    <mergeCell ref="H639:I639"/>
    <mergeCell ref="J639:K639"/>
    <mergeCell ref="L639:M639"/>
    <mergeCell ref="T628:T630"/>
    <mergeCell ref="C632:M633"/>
    <mergeCell ref="C634:D634"/>
    <mergeCell ref="E634:F634"/>
    <mergeCell ref="H634:M634"/>
    <mergeCell ref="C635:D635"/>
    <mergeCell ref="E635:F635"/>
    <mergeCell ref="H635:M635"/>
    <mergeCell ref="M628:M630"/>
    <mergeCell ref="O628:O630"/>
    <mergeCell ref="P628:P630"/>
    <mergeCell ref="Q628:Q630"/>
    <mergeCell ref="R628:R630"/>
    <mergeCell ref="S628:S630"/>
    <mergeCell ref="O625:P625"/>
    <mergeCell ref="Q625:R625"/>
    <mergeCell ref="S625:T625"/>
    <mergeCell ref="C628:C630"/>
    <mergeCell ref="D628:D630"/>
    <mergeCell ref="H628:H630"/>
    <mergeCell ref="I628:I630"/>
    <mergeCell ref="J628:J630"/>
    <mergeCell ref="K628:K630"/>
    <mergeCell ref="L628:L630"/>
    <mergeCell ref="C622:M622"/>
    <mergeCell ref="H623:M623"/>
    <mergeCell ref="H624:J624"/>
    <mergeCell ref="K624:M624"/>
    <mergeCell ref="H625:I625"/>
    <mergeCell ref="J625:K625"/>
    <mergeCell ref="L625:M625"/>
    <mergeCell ref="T614:T616"/>
    <mergeCell ref="C618:M619"/>
    <mergeCell ref="C620:D620"/>
    <mergeCell ref="E620:F620"/>
    <mergeCell ref="H620:M620"/>
    <mergeCell ref="C621:D621"/>
    <mergeCell ref="E621:F621"/>
    <mergeCell ref="H621:M621"/>
    <mergeCell ref="M614:M616"/>
    <mergeCell ref="O614:O616"/>
    <mergeCell ref="P614:P616"/>
    <mergeCell ref="Q614:Q616"/>
    <mergeCell ref="R614:R616"/>
    <mergeCell ref="S614:S616"/>
    <mergeCell ref="O611:P611"/>
    <mergeCell ref="Q611:R611"/>
    <mergeCell ref="S611:T611"/>
    <mergeCell ref="C614:C616"/>
    <mergeCell ref="D614:D616"/>
    <mergeCell ref="H614:H616"/>
    <mergeCell ref="I614:I616"/>
    <mergeCell ref="J614:J616"/>
    <mergeCell ref="K614:K616"/>
    <mergeCell ref="L614:L616"/>
    <mergeCell ref="C608:M608"/>
    <mergeCell ref="H609:M609"/>
    <mergeCell ref="H610:J610"/>
    <mergeCell ref="K610:M610"/>
    <mergeCell ref="H611:I611"/>
    <mergeCell ref="J611:K611"/>
    <mergeCell ref="L611:M611"/>
    <mergeCell ref="T600:T602"/>
    <mergeCell ref="C604:M605"/>
    <mergeCell ref="C606:D606"/>
    <mergeCell ref="E606:F606"/>
    <mergeCell ref="H606:M606"/>
    <mergeCell ref="C607:D607"/>
    <mergeCell ref="E607:F607"/>
    <mergeCell ref="H607:M607"/>
    <mergeCell ref="M600:M602"/>
    <mergeCell ref="O600:O602"/>
    <mergeCell ref="P600:P602"/>
    <mergeCell ref="Q600:Q602"/>
    <mergeCell ref="R600:R602"/>
    <mergeCell ref="S600:S602"/>
    <mergeCell ref="O597:P597"/>
    <mergeCell ref="Q597:R597"/>
    <mergeCell ref="S597:T597"/>
    <mergeCell ref="C600:C602"/>
    <mergeCell ref="D600:D602"/>
    <mergeCell ref="H600:H602"/>
    <mergeCell ref="I600:I602"/>
    <mergeCell ref="J600:J602"/>
    <mergeCell ref="K600:K602"/>
    <mergeCell ref="L600:L602"/>
    <mergeCell ref="C594:M594"/>
    <mergeCell ref="H595:M595"/>
    <mergeCell ref="H596:J596"/>
    <mergeCell ref="K596:M596"/>
    <mergeCell ref="H597:I597"/>
    <mergeCell ref="J597:K597"/>
    <mergeCell ref="L597:M597"/>
    <mergeCell ref="T586:T588"/>
    <mergeCell ref="C590:M591"/>
    <mergeCell ref="C592:D592"/>
    <mergeCell ref="E592:F592"/>
    <mergeCell ref="H592:M592"/>
    <mergeCell ref="C593:D593"/>
    <mergeCell ref="E593:F593"/>
    <mergeCell ref="H593:M593"/>
    <mergeCell ref="M586:M588"/>
    <mergeCell ref="O586:O588"/>
    <mergeCell ref="P586:P588"/>
    <mergeCell ref="Q586:Q588"/>
    <mergeCell ref="R586:R588"/>
    <mergeCell ref="S586:S588"/>
    <mergeCell ref="O583:P583"/>
    <mergeCell ref="Q583:R583"/>
    <mergeCell ref="S583:T583"/>
    <mergeCell ref="C586:C588"/>
    <mergeCell ref="D586:D588"/>
    <mergeCell ref="H586:H588"/>
    <mergeCell ref="I586:I588"/>
    <mergeCell ref="J586:J588"/>
    <mergeCell ref="K586:K588"/>
    <mergeCell ref="L586:L588"/>
    <mergeCell ref="C580:M580"/>
    <mergeCell ref="H581:M581"/>
    <mergeCell ref="H582:J582"/>
    <mergeCell ref="K582:M582"/>
    <mergeCell ref="H583:I583"/>
    <mergeCell ref="J583:K583"/>
    <mergeCell ref="L583:M583"/>
    <mergeCell ref="T572:T574"/>
    <mergeCell ref="C576:M577"/>
    <mergeCell ref="C578:D578"/>
    <mergeCell ref="E578:F578"/>
    <mergeCell ref="H578:M578"/>
    <mergeCell ref="C579:D579"/>
    <mergeCell ref="E579:F579"/>
    <mergeCell ref="H579:M579"/>
    <mergeCell ref="M572:M574"/>
    <mergeCell ref="O572:O574"/>
    <mergeCell ref="P572:P574"/>
    <mergeCell ref="Q572:Q574"/>
    <mergeCell ref="R572:R574"/>
    <mergeCell ref="S572:S574"/>
    <mergeCell ref="O569:P569"/>
    <mergeCell ref="Q569:R569"/>
    <mergeCell ref="S569:T569"/>
    <mergeCell ref="C572:C574"/>
    <mergeCell ref="D572:D574"/>
    <mergeCell ref="H572:H574"/>
    <mergeCell ref="I572:I574"/>
    <mergeCell ref="J572:J574"/>
    <mergeCell ref="K572:K574"/>
    <mergeCell ref="L572:L574"/>
    <mergeCell ref="C566:M566"/>
    <mergeCell ref="H567:M567"/>
    <mergeCell ref="H568:J568"/>
    <mergeCell ref="K568:M568"/>
    <mergeCell ref="H569:I569"/>
    <mergeCell ref="J569:K569"/>
    <mergeCell ref="L569:M569"/>
    <mergeCell ref="T558:T560"/>
    <mergeCell ref="C562:M563"/>
    <mergeCell ref="C564:D564"/>
    <mergeCell ref="E564:F564"/>
    <mergeCell ref="H564:M564"/>
    <mergeCell ref="C565:D565"/>
    <mergeCell ref="E565:F565"/>
    <mergeCell ref="H565:M565"/>
    <mergeCell ref="M558:M560"/>
    <mergeCell ref="O558:O560"/>
    <mergeCell ref="P558:P560"/>
    <mergeCell ref="Q558:Q560"/>
    <mergeCell ref="R558:R560"/>
    <mergeCell ref="S558:S560"/>
    <mergeCell ref="O555:P555"/>
    <mergeCell ref="Q555:R555"/>
    <mergeCell ref="S555:T555"/>
    <mergeCell ref="C558:C560"/>
    <mergeCell ref="D558:D560"/>
    <mergeCell ref="H558:H560"/>
    <mergeCell ref="I558:I560"/>
    <mergeCell ref="J558:J560"/>
    <mergeCell ref="K558:K560"/>
    <mergeCell ref="L558:L560"/>
    <mergeCell ref="C552:M552"/>
    <mergeCell ref="H553:M553"/>
    <mergeCell ref="H554:J554"/>
    <mergeCell ref="K554:M554"/>
    <mergeCell ref="H555:I555"/>
    <mergeCell ref="J555:K555"/>
    <mergeCell ref="L555:M555"/>
    <mergeCell ref="T544:T546"/>
    <mergeCell ref="C548:M549"/>
    <mergeCell ref="C550:D550"/>
    <mergeCell ref="E550:F550"/>
    <mergeCell ref="H550:M550"/>
    <mergeCell ref="C551:D551"/>
    <mergeCell ref="E551:F551"/>
    <mergeCell ref="H551:M551"/>
    <mergeCell ref="M544:M546"/>
    <mergeCell ref="O544:O546"/>
    <mergeCell ref="P544:P546"/>
    <mergeCell ref="Q544:Q546"/>
    <mergeCell ref="R544:R546"/>
    <mergeCell ref="S544:S546"/>
    <mergeCell ref="O541:P541"/>
    <mergeCell ref="Q541:R541"/>
    <mergeCell ref="S541:T541"/>
    <mergeCell ref="C544:C546"/>
    <mergeCell ref="D544:D546"/>
    <mergeCell ref="H544:H546"/>
    <mergeCell ref="I544:I546"/>
    <mergeCell ref="J544:J546"/>
    <mergeCell ref="K544:K546"/>
    <mergeCell ref="L544:L546"/>
    <mergeCell ref="C538:M538"/>
    <mergeCell ref="H539:M539"/>
    <mergeCell ref="H540:J540"/>
    <mergeCell ref="K540:M540"/>
    <mergeCell ref="H541:I541"/>
    <mergeCell ref="J541:K541"/>
    <mergeCell ref="L541:M541"/>
    <mergeCell ref="T530:T532"/>
    <mergeCell ref="C534:M535"/>
    <mergeCell ref="C536:D536"/>
    <mergeCell ref="E536:F536"/>
    <mergeCell ref="H536:M536"/>
    <mergeCell ref="C537:D537"/>
    <mergeCell ref="E537:F537"/>
    <mergeCell ref="H537:M537"/>
    <mergeCell ref="M530:M532"/>
    <mergeCell ref="O530:O532"/>
    <mergeCell ref="P530:P532"/>
    <mergeCell ref="Q530:Q532"/>
    <mergeCell ref="R530:R532"/>
    <mergeCell ref="S530:S532"/>
    <mergeCell ref="O527:P527"/>
    <mergeCell ref="Q527:R527"/>
    <mergeCell ref="S527:T527"/>
    <mergeCell ref="C530:C532"/>
    <mergeCell ref="D530:D532"/>
    <mergeCell ref="H530:H532"/>
    <mergeCell ref="I530:I532"/>
    <mergeCell ref="J530:J532"/>
    <mergeCell ref="K530:K532"/>
    <mergeCell ref="L530:L532"/>
    <mergeCell ref="C524:M524"/>
    <mergeCell ref="H525:M525"/>
    <mergeCell ref="H526:J526"/>
    <mergeCell ref="K526:M526"/>
    <mergeCell ref="H527:I527"/>
    <mergeCell ref="J527:K527"/>
    <mergeCell ref="L527:M527"/>
    <mergeCell ref="T516:T518"/>
    <mergeCell ref="C520:M521"/>
    <mergeCell ref="C522:D522"/>
    <mergeCell ref="E522:F522"/>
    <mergeCell ref="H522:M522"/>
    <mergeCell ref="C523:D523"/>
    <mergeCell ref="E523:F523"/>
    <mergeCell ref="H523:M523"/>
    <mergeCell ref="M516:M518"/>
    <mergeCell ref="O516:O518"/>
    <mergeCell ref="P516:P518"/>
    <mergeCell ref="Q516:Q518"/>
    <mergeCell ref="R516:R518"/>
    <mergeCell ref="S516:S518"/>
    <mergeCell ref="O513:P513"/>
    <mergeCell ref="Q513:R513"/>
    <mergeCell ref="S513:T513"/>
    <mergeCell ref="C516:C518"/>
    <mergeCell ref="D516:D518"/>
    <mergeCell ref="H516:H518"/>
    <mergeCell ref="I516:I518"/>
    <mergeCell ref="J516:J518"/>
    <mergeCell ref="K516:K518"/>
    <mergeCell ref="L516:L518"/>
    <mergeCell ref="C510:M510"/>
    <mergeCell ref="H511:M511"/>
    <mergeCell ref="H512:J512"/>
    <mergeCell ref="K512:M512"/>
    <mergeCell ref="H513:I513"/>
    <mergeCell ref="J513:K513"/>
    <mergeCell ref="L513:M513"/>
    <mergeCell ref="T502:T504"/>
    <mergeCell ref="C506:M507"/>
    <mergeCell ref="C508:D508"/>
    <mergeCell ref="E508:F508"/>
    <mergeCell ref="H508:M508"/>
    <mergeCell ref="C509:D509"/>
    <mergeCell ref="E509:F509"/>
    <mergeCell ref="H509:M509"/>
    <mergeCell ref="M502:M504"/>
    <mergeCell ref="O502:O504"/>
    <mergeCell ref="P502:P504"/>
    <mergeCell ref="Q502:Q504"/>
    <mergeCell ref="R502:R504"/>
    <mergeCell ref="S502:S504"/>
    <mergeCell ref="O499:P499"/>
    <mergeCell ref="Q499:R499"/>
    <mergeCell ref="S499:T499"/>
    <mergeCell ref="C502:C504"/>
    <mergeCell ref="D502:D504"/>
    <mergeCell ref="H502:H504"/>
    <mergeCell ref="I502:I504"/>
    <mergeCell ref="J502:J504"/>
    <mergeCell ref="K502:K504"/>
    <mergeCell ref="L502:L504"/>
    <mergeCell ref="C496:M496"/>
    <mergeCell ref="H497:M497"/>
    <mergeCell ref="H498:J498"/>
    <mergeCell ref="K498:M498"/>
    <mergeCell ref="H499:I499"/>
    <mergeCell ref="J499:K499"/>
    <mergeCell ref="L499:M499"/>
    <mergeCell ref="T488:T490"/>
    <mergeCell ref="C492:M493"/>
    <mergeCell ref="C494:D494"/>
    <mergeCell ref="E494:F494"/>
    <mergeCell ref="H494:M494"/>
    <mergeCell ref="C495:D495"/>
    <mergeCell ref="E495:F495"/>
    <mergeCell ref="H495:M495"/>
    <mergeCell ref="M488:M490"/>
    <mergeCell ref="O488:O490"/>
    <mergeCell ref="P488:P490"/>
    <mergeCell ref="Q488:Q490"/>
    <mergeCell ref="R488:R490"/>
    <mergeCell ref="S488:S490"/>
    <mergeCell ref="O485:P485"/>
    <mergeCell ref="Q485:R485"/>
    <mergeCell ref="S485:T485"/>
    <mergeCell ref="C488:C490"/>
    <mergeCell ref="D488:D490"/>
    <mergeCell ref="H488:H490"/>
    <mergeCell ref="I488:I490"/>
    <mergeCell ref="J488:J490"/>
    <mergeCell ref="K488:K490"/>
    <mergeCell ref="L488:L490"/>
    <mergeCell ref="C482:M482"/>
    <mergeCell ref="H483:M483"/>
    <mergeCell ref="H484:J484"/>
    <mergeCell ref="K484:M484"/>
    <mergeCell ref="H485:I485"/>
    <mergeCell ref="J485:K485"/>
    <mergeCell ref="L485:M485"/>
    <mergeCell ref="T474:T476"/>
    <mergeCell ref="C478:M479"/>
    <mergeCell ref="C480:D480"/>
    <mergeCell ref="E480:F480"/>
    <mergeCell ref="H480:M480"/>
    <mergeCell ref="C481:D481"/>
    <mergeCell ref="E481:F481"/>
    <mergeCell ref="H481:M481"/>
    <mergeCell ref="M474:M476"/>
    <mergeCell ref="O474:O476"/>
    <mergeCell ref="P474:P476"/>
    <mergeCell ref="Q474:Q476"/>
    <mergeCell ref="R474:R476"/>
    <mergeCell ref="S474:S476"/>
    <mergeCell ref="O471:P471"/>
    <mergeCell ref="Q471:R471"/>
    <mergeCell ref="S471:T471"/>
    <mergeCell ref="C474:C476"/>
    <mergeCell ref="D474:D476"/>
    <mergeCell ref="H474:H476"/>
    <mergeCell ref="I474:I476"/>
    <mergeCell ref="J474:J476"/>
    <mergeCell ref="K474:K476"/>
    <mergeCell ref="L474:L476"/>
    <mergeCell ref="C468:M468"/>
    <mergeCell ref="H469:M469"/>
    <mergeCell ref="H470:J470"/>
    <mergeCell ref="K470:M470"/>
    <mergeCell ref="H471:I471"/>
    <mergeCell ref="J471:K471"/>
    <mergeCell ref="L471:M471"/>
    <mergeCell ref="T460:T462"/>
    <mergeCell ref="C464:M465"/>
    <mergeCell ref="C466:D466"/>
    <mergeCell ref="E466:F466"/>
    <mergeCell ref="H466:M466"/>
    <mergeCell ref="C467:D467"/>
    <mergeCell ref="E467:F467"/>
    <mergeCell ref="H467:M467"/>
    <mergeCell ref="M460:M462"/>
    <mergeCell ref="O460:O462"/>
    <mergeCell ref="P460:P462"/>
    <mergeCell ref="Q460:Q462"/>
    <mergeCell ref="R460:R462"/>
    <mergeCell ref="S460:S462"/>
    <mergeCell ref="O457:P457"/>
    <mergeCell ref="Q457:R457"/>
    <mergeCell ref="S457:T457"/>
    <mergeCell ref="C460:C462"/>
    <mergeCell ref="D460:D462"/>
    <mergeCell ref="H460:H462"/>
    <mergeCell ref="I460:I462"/>
    <mergeCell ref="J460:J462"/>
    <mergeCell ref="K460:K462"/>
    <mergeCell ref="L460:L462"/>
    <mergeCell ref="C454:M454"/>
    <mergeCell ref="H455:M455"/>
    <mergeCell ref="H456:J456"/>
    <mergeCell ref="K456:M456"/>
    <mergeCell ref="H457:I457"/>
    <mergeCell ref="J457:K457"/>
    <mergeCell ref="L457:M457"/>
    <mergeCell ref="T446:T448"/>
    <mergeCell ref="C450:M451"/>
    <mergeCell ref="C452:D452"/>
    <mergeCell ref="E452:F452"/>
    <mergeCell ref="H452:M452"/>
    <mergeCell ref="C453:D453"/>
    <mergeCell ref="E453:F453"/>
    <mergeCell ref="H453:M453"/>
    <mergeCell ref="M446:M448"/>
    <mergeCell ref="O446:O448"/>
    <mergeCell ref="P446:P448"/>
    <mergeCell ref="Q446:Q448"/>
    <mergeCell ref="R446:R448"/>
    <mergeCell ref="S446:S448"/>
    <mergeCell ref="O443:P443"/>
    <mergeCell ref="Q443:R443"/>
    <mergeCell ref="S443:T443"/>
    <mergeCell ref="C446:C448"/>
    <mergeCell ref="D446:D448"/>
    <mergeCell ref="H446:H448"/>
    <mergeCell ref="I446:I448"/>
    <mergeCell ref="J446:J448"/>
    <mergeCell ref="K446:K448"/>
    <mergeCell ref="L446:L448"/>
    <mergeCell ref="C440:M440"/>
    <mergeCell ref="H441:M441"/>
    <mergeCell ref="H442:J442"/>
    <mergeCell ref="K442:M442"/>
    <mergeCell ref="H443:I443"/>
    <mergeCell ref="J443:K443"/>
    <mergeCell ref="L443:M443"/>
    <mergeCell ref="T432:T434"/>
    <mergeCell ref="C436:M437"/>
    <mergeCell ref="C438:D438"/>
    <mergeCell ref="E438:F438"/>
    <mergeCell ref="H438:M438"/>
    <mergeCell ref="C439:D439"/>
    <mergeCell ref="E439:F439"/>
    <mergeCell ref="H439:M439"/>
    <mergeCell ref="M432:M434"/>
    <mergeCell ref="O432:O434"/>
    <mergeCell ref="P432:P434"/>
    <mergeCell ref="Q432:Q434"/>
    <mergeCell ref="R432:R434"/>
    <mergeCell ref="S432:S434"/>
    <mergeCell ref="O429:P429"/>
    <mergeCell ref="Q429:R429"/>
    <mergeCell ref="S429:T429"/>
    <mergeCell ref="C432:C434"/>
    <mergeCell ref="D432:D434"/>
    <mergeCell ref="H432:H434"/>
    <mergeCell ref="I432:I434"/>
    <mergeCell ref="J432:J434"/>
    <mergeCell ref="K432:K434"/>
    <mergeCell ref="L432:L434"/>
    <mergeCell ref="C426:M426"/>
    <mergeCell ref="H427:M427"/>
    <mergeCell ref="H428:J428"/>
    <mergeCell ref="K428:M428"/>
    <mergeCell ref="H429:I429"/>
    <mergeCell ref="J429:K429"/>
    <mergeCell ref="L429:M429"/>
    <mergeCell ref="T418:T420"/>
    <mergeCell ref="C422:M423"/>
    <mergeCell ref="C424:D424"/>
    <mergeCell ref="E424:F424"/>
    <mergeCell ref="H424:M424"/>
    <mergeCell ref="C425:D425"/>
    <mergeCell ref="E425:F425"/>
    <mergeCell ref="H425:M425"/>
    <mergeCell ref="M418:M420"/>
    <mergeCell ref="O418:O420"/>
    <mergeCell ref="P418:P420"/>
    <mergeCell ref="Q418:Q420"/>
    <mergeCell ref="R418:R420"/>
    <mergeCell ref="S418:S420"/>
    <mergeCell ref="O415:P415"/>
    <mergeCell ref="Q415:R415"/>
    <mergeCell ref="S415:T415"/>
    <mergeCell ref="C418:C420"/>
    <mergeCell ref="D418:D420"/>
    <mergeCell ref="H418:H420"/>
    <mergeCell ref="I418:I420"/>
    <mergeCell ref="J418:J420"/>
    <mergeCell ref="K418:K420"/>
    <mergeCell ref="L418:L420"/>
    <mergeCell ref="C412:M412"/>
    <mergeCell ref="H413:M413"/>
    <mergeCell ref="H414:J414"/>
    <mergeCell ref="K414:M414"/>
    <mergeCell ref="H415:I415"/>
    <mergeCell ref="J415:K415"/>
    <mergeCell ref="L415:M415"/>
    <mergeCell ref="T404:T406"/>
    <mergeCell ref="C408:M409"/>
    <mergeCell ref="C410:D410"/>
    <mergeCell ref="E410:F410"/>
    <mergeCell ref="H410:M410"/>
    <mergeCell ref="C411:D411"/>
    <mergeCell ref="E411:F411"/>
    <mergeCell ref="H411:M411"/>
    <mergeCell ref="M404:M406"/>
    <mergeCell ref="O404:O406"/>
    <mergeCell ref="P404:P406"/>
    <mergeCell ref="Q404:Q406"/>
    <mergeCell ref="R404:R406"/>
    <mergeCell ref="S404:S406"/>
    <mergeCell ref="O401:P401"/>
    <mergeCell ref="Q401:R401"/>
    <mergeCell ref="S401:T401"/>
    <mergeCell ref="C404:C406"/>
    <mergeCell ref="D404:D406"/>
    <mergeCell ref="H404:H406"/>
    <mergeCell ref="I404:I406"/>
    <mergeCell ref="J404:J406"/>
    <mergeCell ref="K404:K406"/>
    <mergeCell ref="L404:L406"/>
    <mergeCell ref="C398:M398"/>
    <mergeCell ref="H399:M399"/>
    <mergeCell ref="H400:J400"/>
    <mergeCell ref="K400:M400"/>
    <mergeCell ref="H401:I401"/>
    <mergeCell ref="J401:K401"/>
    <mergeCell ref="L401:M401"/>
    <mergeCell ref="T390:T392"/>
    <mergeCell ref="C394:M395"/>
    <mergeCell ref="C396:D396"/>
    <mergeCell ref="E396:F396"/>
    <mergeCell ref="H396:M396"/>
    <mergeCell ref="C397:D397"/>
    <mergeCell ref="E397:F397"/>
    <mergeCell ref="H397:M397"/>
    <mergeCell ref="M390:M392"/>
    <mergeCell ref="O390:O392"/>
    <mergeCell ref="P390:P392"/>
    <mergeCell ref="Q390:Q392"/>
    <mergeCell ref="R390:R392"/>
    <mergeCell ref="S390:S392"/>
    <mergeCell ref="O387:P387"/>
    <mergeCell ref="Q387:R387"/>
    <mergeCell ref="S387:T387"/>
    <mergeCell ref="C390:C392"/>
    <mergeCell ref="D390:D392"/>
    <mergeCell ref="H390:H392"/>
    <mergeCell ref="I390:I392"/>
    <mergeCell ref="J390:J392"/>
    <mergeCell ref="K390:K392"/>
    <mergeCell ref="L390:L392"/>
    <mergeCell ref="C384:M384"/>
    <mergeCell ref="H385:M385"/>
    <mergeCell ref="H386:J386"/>
    <mergeCell ref="K386:M386"/>
    <mergeCell ref="H387:I387"/>
    <mergeCell ref="J387:K387"/>
    <mergeCell ref="L387:M387"/>
    <mergeCell ref="T376:T378"/>
    <mergeCell ref="C380:M381"/>
    <mergeCell ref="C382:D382"/>
    <mergeCell ref="E382:F382"/>
    <mergeCell ref="H382:M382"/>
    <mergeCell ref="C383:D383"/>
    <mergeCell ref="E383:F383"/>
    <mergeCell ref="H383:M383"/>
    <mergeCell ref="M376:M378"/>
    <mergeCell ref="O376:O378"/>
    <mergeCell ref="P376:P378"/>
    <mergeCell ref="Q376:Q378"/>
    <mergeCell ref="R376:R378"/>
    <mergeCell ref="S376:S378"/>
    <mergeCell ref="O373:P373"/>
    <mergeCell ref="Q373:R373"/>
    <mergeCell ref="S373:T373"/>
    <mergeCell ref="C376:C378"/>
    <mergeCell ref="D376:D378"/>
    <mergeCell ref="H376:H378"/>
    <mergeCell ref="I376:I378"/>
    <mergeCell ref="J376:J378"/>
    <mergeCell ref="K376:K378"/>
    <mergeCell ref="L376:L378"/>
    <mergeCell ref="C370:M370"/>
    <mergeCell ref="H371:M371"/>
    <mergeCell ref="H372:J372"/>
    <mergeCell ref="K372:M372"/>
    <mergeCell ref="H373:I373"/>
    <mergeCell ref="J373:K373"/>
    <mergeCell ref="L373:M373"/>
    <mergeCell ref="T362:T364"/>
    <mergeCell ref="C366:M367"/>
    <mergeCell ref="C368:D368"/>
    <mergeCell ref="E368:F368"/>
    <mergeCell ref="H368:M368"/>
    <mergeCell ref="C369:D369"/>
    <mergeCell ref="E369:F369"/>
    <mergeCell ref="H369:M369"/>
    <mergeCell ref="M362:M364"/>
    <mergeCell ref="O362:O364"/>
    <mergeCell ref="P362:P364"/>
    <mergeCell ref="Q362:Q364"/>
    <mergeCell ref="R362:R364"/>
    <mergeCell ref="S362:S364"/>
    <mergeCell ref="O359:P359"/>
    <mergeCell ref="Q359:R359"/>
    <mergeCell ref="S359:T359"/>
    <mergeCell ref="C362:C364"/>
    <mergeCell ref="D362:D364"/>
    <mergeCell ref="H362:H364"/>
    <mergeCell ref="I362:I364"/>
    <mergeCell ref="J362:J364"/>
    <mergeCell ref="K362:K364"/>
    <mergeCell ref="L362:L364"/>
    <mergeCell ref="C356:M356"/>
    <mergeCell ref="H357:M357"/>
    <mergeCell ref="H358:J358"/>
    <mergeCell ref="K358:M358"/>
    <mergeCell ref="H359:I359"/>
    <mergeCell ref="J359:K359"/>
    <mergeCell ref="L359:M359"/>
    <mergeCell ref="T348:T350"/>
    <mergeCell ref="C352:M353"/>
    <mergeCell ref="C354:D354"/>
    <mergeCell ref="E354:F354"/>
    <mergeCell ref="H354:M354"/>
    <mergeCell ref="C355:D355"/>
    <mergeCell ref="E355:F355"/>
    <mergeCell ref="H355:M355"/>
    <mergeCell ref="M348:M350"/>
    <mergeCell ref="O348:O350"/>
    <mergeCell ref="P348:P350"/>
    <mergeCell ref="Q348:Q350"/>
    <mergeCell ref="R348:R350"/>
    <mergeCell ref="S348:S350"/>
    <mergeCell ref="O345:P345"/>
    <mergeCell ref="Q345:R345"/>
    <mergeCell ref="S345:T345"/>
    <mergeCell ref="C348:C350"/>
    <mergeCell ref="D348:D350"/>
    <mergeCell ref="H348:H350"/>
    <mergeCell ref="I348:I350"/>
    <mergeCell ref="J348:J350"/>
    <mergeCell ref="K348:K350"/>
    <mergeCell ref="L348:L350"/>
    <mergeCell ref="C342:M342"/>
    <mergeCell ref="H343:M343"/>
    <mergeCell ref="H344:J344"/>
    <mergeCell ref="K344:M344"/>
    <mergeCell ref="H345:I345"/>
    <mergeCell ref="J345:K345"/>
    <mergeCell ref="L345:M345"/>
    <mergeCell ref="T334:T336"/>
    <mergeCell ref="C338:M339"/>
    <mergeCell ref="C340:D340"/>
    <mergeCell ref="E340:F340"/>
    <mergeCell ref="H340:M340"/>
    <mergeCell ref="C341:D341"/>
    <mergeCell ref="E341:F341"/>
    <mergeCell ref="H341:M341"/>
    <mergeCell ref="M334:M336"/>
    <mergeCell ref="O334:O336"/>
    <mergeCell ref="P334:P336"/>
    <mergeCell ref="Q334:Q336"/>
    <mergeCell ref="R334:R336"/>
    <mergeCell ref="S334:S336"/>
    <mergeCell ref="O331:P331"/>
    <mergeCell ref="Q331:R331"/>
    <mergeCell ref="S331:T331"/>
    <mergeCell ref="C334:C336"/>
    <mergeCell ref="D334:D336"/>
    <mergeCell ref="H334:H336"/>
    <mergeCell ref="I334:I336"/>
    <mergeCell ref="J334:J336"/>
    <mergeCell ref="K334:K336"/>
    <mergeCell ref="L334:L336"/>
    <mergeCell ref="C328:M328"/>
    <mergeCell ref="H329:M329"/>
    <mergeCell ref="H330:J330"/>
    <mergeCell ref="K330:M330"/>
    <mergeCell ref="H331:I331"/>
    <mergeCell ref="J331:K331"/>
    <mergeCell ref="L331:M331"/>
    <mergeCell ref="T320:T322"/>
    <mergeCell ref="C324:M325"/>
    <mergeCell ref="C326:D326"/>
    <mergeCell ref="E326:F326"/>
    <mergeCell ref="H326:M326"/>
    <mergeCell ref="C327:D327"/>
    <mergeCell ref="E327:F327"/>
    <mergeCell ref="H327:M327"/>
    <mergeCell ref="M320:M322"/>
    <mergeCell ref="O320:O322"/>
    <mergeCell ref="P320:P322"/>
    <mergeCell ref="Q320:Q322"/>
    <mergeCell ref="R320:R322"/>
    <mergeCell ref="S320:S322"/>
    <mergeCell ref="O317:P317"/>
    <mergeCell ref="Q317:R317"/>
    <mergeCell ref="S317:T317"/>
    <mergeCell ref="C320:C322"/>
    <mergeCell ref="D320:D322"/>
    <mergeCell ref="H320:H322"/>
    <mergeCell ref="I320:I322"/>
    <mergeCell ref="J320:J322"/>
    <mergeCell ref="K320:K322"/>
    <mergeCell ref="L320:L322"/>
    <mergeCell ref="C314:M314"/>
    <mergeCell ref="H315:M315"/>
    <mergeCell ref="H316:J316"/>
    <mergeCell ref="K316:M316"/>
    <mergeCell ref="H317:I317"/>
    <mergeCell ref="J317:K317"/>
    <mergeCell ref="L317:M317"/>
    <mergeCell ref="T306:T308"/>
    <mergeCell ref="C310:M311"/>
    <mergeCell ref="C312:D312"/>
    <mergeCell ref="E312:F312"/>
    <mergeCell ref="H312:M312"/>
    <mergeCell ref="C313:D313"/>
    <mergeCell ref="E313:F313"/>
    <mergeCell ref="H313:M313"/>
    <mergeCell ref="M306:M308"/>
    <mergeCell ref="O306:O308"/>
    <mergeCell ref="P306:P308"/>
    <mergeCell ref="Q306:Q308"/>
    <mergeCell ref="R306:R308"/>
    <mergeCell ref="S306:S308"/>
    <mergeCell ref="O303:P303"/>
    <mergeCell ref="Q303:R303"/>
    <mergeCell ref="S303:T303"/>
    <mergeCell ref="C306:C308"/>
    <mergeCell ref="D306:D308"/>
    <mergeCell ref="H306:H308"/>
    <mergeCell ref="I306:I308"/>
    <mergeCell ref="J306:J308"/>
    <mergeCell ref="K306:K308"/>
    <mergeCell ref="L306:L308"/>
    <mergeCell ref="C300:M300"/>
    <mergeCell ref="H301:M301"/>
    <mergeCell ref="H302:J302"/>
    <mergeCell ref="K302:M302"/>
    <mergeCell ref="H303:I303"/>
    <mergeCell ref="J303:K303"/>
    <mergeCell ref="L303:M303"/>
    <mergeCell ref="T292:T294"/>
    <mergeCell ref="C296:M297"/>
    <mergeCell ref="C298:D298"/>
    <mergeCell ref="E298:F298"/>
    <mergeCell ref="H298:M298"/>
    <mergeCell ref="C299:D299"/>
    <mergeCell ref="E299:F299"/>
    <mergeCell ref="H299:M299"/>
    <mergeCell ref="M292:M294"/>
    <mergeCell ref="O292:O294"/>
    <mergeCell ref="P292:P294"/>
    <mergeCell ref="Q292:Q294"/>
    <mergeCell ref="R292:R294"/>
    <mergeCell ref="S292:S294"/>
    <mergeCell ref="O289:P289"/>
    <mergeCell ref="Q289:R289"/>
    <mergeCell ref="S289:T289"/>
    <mergeCell ref="C292:C294"/>
    <mergeCell ref="D292:D294"/>
    <mergeCell ref="H292:H294"/>
    <mergeCell ref="I292:I294"/>
    <mergeCell ref="J292:J294"/>
    <mergeCell ref="K292:K294"/>
    <mergeCell ref="L292:L294"/>
    <mergeCell ref="C286:M286"/>
    <mergeCell ref="H287:M287"/>
    <mergeCell ref="H288:J288"/>
    <mergeCell ref="K288:M288"/>
    <mergeCell ref="H289:I289"/>
    <mergeCell ref="J289:K289"/>
    <mergeCell ref="L289:M289"/>
    <mergeCell ref="T278:T280"/>
    <mergeCell ref="C282:M283"/>
    <mergeCell ref="C284:D284"/>
    <mergeCell ref="E284:F284"/>
    <mergeCell ref="H284:M284"/>
    <mergeCell ref="C285:D285"/>
    <mergeCell ref="E285:F285"/>
    <mergeCell ref="H285:M285"/>
    <mergeCell ref="M278:M280"/>
    <mergeCell ref="O278:O280"/>
    <mergeCell ref="P278:P280"/>
    <mergeCell ref="Q278:Q280"/>
    <mergeCell ref="R278:R280"/>
    <mergeCell ref="S278:S280"/>
    <mergeCell ref="O275:P275"/>
    <mergeCell ref="Q275:R275"/>
    <mergeCell ref="S275:T275"/>
    <mergeCell ref="C278:C280"/>
    <mergeCell ref="D278:D280"/>
    <mergeCell ref="H278:H280"/>
    <mergeCell ref="I278:I280"/>
    <mergeCell ref="J278:J280"/>
    <mergeCell ref="K278:K280"/>
    <mergeCell ref="L278:L280"/>
    <mergeCell ref="C272:M272"/>
    <mergeCell ref="H273:M273"/>
    <mergeCell ref="H274:J274"/>
    <mergeCell ref="K274:M274"/>
    <mergeCell ref="H275:I275"/>
    <mergeCell ref="J275:K275"/>
    <mergeCell ref="L275:M275"/>
    <mergeCell ref="T264:T266"/>
    <mergeCell ref="C268:M269"/>
    <mergeCell ref="C270:D270"/>
    <mergeCell ref="E270:F270"/>
    <mergeCell ref="H270:M270"/>
    <mergeCell ref="C271:D271"/>
    <mergeCell ref="E271:F271"/>
    <mergeCell ref="H271:M271"/>
    <mergeCell ref="M264:M266"/>
    <mergeCell ref="O264:O266"/>
    <mergeCell ref="P264:P266"/>
    <mergeCell ref="Q264:Q266"/>
    <mergeCell ref="R264:R266"/>
    <mergeCell ref="S264:S266"/>
    <mergeCell ref="O261:P261"/>
    <mergeCell ref="Q261:R261"/>
    <mergeCell ref="S261:T261"/>
    <mergeCell ref="C264:C266"/>
    <mergeCell ref="D264:D266"/>
    <mergeCell ref="H264:H266"/>
    <mergeCell ref="I264:I266"/>
    <mergeCell ref="J264:J266"/>
    <mergeCell ref="K264:K266"/>
    <mergeCell ref="L264:L266"/>
    <mergeCell ref="C258:M258"/>
    <mergeCell ref="H259:M259"/>
    <mergeCell ref="H260:J260"/>
    <mergeCell ref="K260:M260"/>
    <mergeCell ref="H261:I261"/>
    <mergeCell ref="J261:K261"/>
    <mergeCell ref="L261:M261"/>
    <mergeCell ref="T250:T252"/>
    <mergeCell ref="C254:M255"/>
    <mergeCell ref="C256:D256"/>
    <mergeCell ref="E256:F256"/>
    <mergeCell ref="H256:M256"/>
    <mergeCell ref="C257:D257"/>
    <mergeCell ref="E257:F257"/>
    <mergeCell ref="H257:M257"/>
    <mergeCell ref="M250:M252"/>
    <mergeCell ref="O250:O252"/>
    <mergeCell ref="P250:P252"/>
    <mergeCell ref="Q250:Q252"/>
    <mergeCell ref="R250:R252"/>
    <mergeCell ref="S250:S252"/>
    <mergeCell ref="O247:P247"/>
    <mergeCell ref="Q247:R247"/>
    <mergeCell ref="S247:T247"/>
    <mergeCell ref="C250:C252"/>
    <mergeCell ref="D250:D252"/>
    <mergeCell ref="H250:H252"/>
    <mergeCell ref="I250:I252"/>
    <mergeCell ref="J250:J252"/>
    <mergeCell ref="K250:K252"/>
    <mergeCell ref="L250:L252"/>
    <mergeCell ref="C244:M244"/>
    <mergeCell ref="H245:M245"/>
    <mergeCell ref="H246:J246"/>
    <mergeCell ref="K246:M246"/>
    <mergeCell ref="H247:I247"/>
    <mergeCell ref="J247:K247"/>
    <mergeCell ref="L247:M247"/>
    <mergeCell ref="T236:T238"/>
    <mergeCell ref="C240:M241"/>
    <mergeCell ref="C242:D242"/>
    <mergeCell ref="E242:F242"/>
    <mergeCell ref="H242:M242"/>
    <mergeCell ref="C243:D243"/>
    <mergeCell ref="E243:F243"/>
    <mergeCell ref="H243:M243"/>
    <mergeCell ref="M236:M238"/>
    <mergeCell ref="O236:O238"/>
    <mergeCell ref="P236:P238"/>
    <mergeCell ref="Q236:Q238"/>
    <mergeCell ref="R236:R238"/>
    <mergeCell ref="S236:S238"/>
    <mergeCell ref="O233:P233"/>
    <mergeCell ref="Q233:R233"/>
    <mergeCell ref="S233:T233"/>
    <mergeCell ref="C236:C238"/>
    <mergeCell ref="D236:D238"/>
    <mergeCell ref="H236:H238"/>
    <mergeCell ref="I236:I238"/>
    <mergeCell ref="J236:J238"/>
    <mergeCell ref="K236:K238"/>
    <mergeCell ref="L236:L238"/>
    <mergeCell ref="C230:M230"/>
    <mergeCell ref="H231:M231"/>
    <mergeCell ref="H232:J232"/>
    <mergeCell ref="K232:M232"/>
    <mergeCell ref="H233:I233"/>
    <mergeCell ref="J233:K233"/>
    <mergeCell ref="L233:M233"/>
    <mergeCell ref="T222:T224"/>
    <mergeCell ref="C226:M227"/>
    <mergeCell ref="C228:D228"/>
    <mergeCell ref="E228:F228"/>
    <mergeCell ref="H228:M228"/>
    <mergeCell ref="C229:D229"/>
    <mergeCell ref="E229:F229"/>
    <mergeCell ref="H229:M229"/>
    <mergeCell ref="M222:M224"/>
    <mergeCell ref="O222:O224"/>
    <mergeCell ref="P222:P224"/>
    <mergeCell ref="Q222:Q224"/>
    <mergeCell ref="R222:R224"/>
    <mergeCell ref="S222:S224"/>
    <mergeCell ref="O219:P219"/>
    <mergeCell ref="Q219:R219"/>
    <mergeCell ref="S219:T219"/>
    <mergeCell ref="C222:C224"/>
    <mergeCell ref="D222:D224"/>
    <mergeCell ref="H222:H224"/>
    <mergeCell ref="I222:I224"/>
    <mergeCell ref="J222:J224"/>
    <mergeCell ref="K222:K224"/>
    <mergeCell ref="L222:L224"/>
    <mergeCell ref="C216:M216"/>
    <mergeCell ref="H217:M217"/>
    <mergeCell ref="H218:J218"/>
    <mergeCell ref="K218:M218"/>
    <mergeCell ref="H219:I219"/>
    <mergeCell ref="J219:K219"/>
    <mergeCell ref="L219:M219"/>
    <mergeCell ref="T208:T210"/>
    <mergeCell ref="C212:M213"/>
    <mergeCell ref="C214:D214"/>
    <mergeCell ref="E214:F214"/>
    <mergeCell ref="H214:M214"/>
    <mergeCell ref="C215:D215"/>
    <mergeCell ref="E215:F215"/>
    <mergeCell ref="H215:M215"/>
    <mergeCell ref="M208:M210"/>
    <mergeCell ref="O208:O210"/>
    <mergeCell ref="P208:P210"/>
    <mergeCell ref="Q208:Q210"/>
    <mergeCell ref="R208:R210"/>
    <mergeCell ref="S208:S210"/>
    <mergeCell ref="O205:P205"/>
    <mergeCell ref="Q205:R205"/>
    <mergeCell ref="S205:T205"/>
    <mergeCell ref="C208:C210"/>
    <mergeCell ref="D208:D210"/>
    <mergeCell ref="H208:H210"/>
    <mergeCell ref="I208:I210"/>
    <mergeCell ref="J208:J210"/>
    <mergeCell ref="K208:K210"/>
    <mergeCell ref="L208:L210"/>
    <mergeCell ref="C202:M202"/>
    <mergeCell ref="H203:M203"/>
    <mergeCell ref="H204:J204"/>
    <mergeCell ref="K204:M204"/>
    <mergeCell ref="H205:I205"/>
    <mergeCell ref="J205:K205"/>
    <mergeCell ref="L205:M205"/>
    <mergeCell ref="T194:T196"/>
    <mergeCell ref="C198:M199"/>
    <mergeCell ref="C200:D200"/>
    <mergeCell ref="E200:F200"/>
    <mergeCell ref="H200:M200"/>
    <mergeCell ref="C201:D201"/>
    <mergeCell ref="E201:F201"/>
    <mergeCell ref="H201:M201"/>
    <mergeCell ref="M194:M196"/>
    <mergeCell ref="O194:O196"/>
    <mergeCell ref="P194:P196"/>
    <mergeCell ref="Q194:Q196"/>
    <mergeCell ref="R194:R196"/>
    <mergeCell ref="S194:S196"/>
    <mergeCell ref="O191:P191"/>
    <mergeCell ref="Q191:R191"/>
    <mergeCell ref="S191:T191"/>
    <mergeCell ref="C194:C196"/>
    <mergeCell ref="D194:D196"/>
    <mergeCell ref="H194:H196"/>
    <mergeCell ref="I194:I196"/>
    <mergeCell ref="J194:J196"/>
    <mergeCell ref="K194:K196"/>
    <mergeCell ref="L194:L196"/>
    <mergeCell ref="C188:M188"/>
    <mergeCell ref="H189:M189"/>
    <mergeCell ref="H190:J190"/>
    <mergeCell ref="K190:M190"/>
    <mergeCell ref="H191:I191"/>
    <mergeCell ref="J191:K191"/>
    <mergeCell ref="L191:M191"/>
    <mergeCell ref="T180:T182"/>
    <mergeCell ref="C184:M185"/>
    <mergeCell ref="C186:D186"/>
    <mergeCell ref="E186:F186"/>
    <mergeCell ref="H186:M186"/>
    <mergeCell ref="C187:D187"/>
    <mergeCell ref="E187:F187"/>
    <mergeCell ref="H187:M187"/>
    <mergeCell ref="M180:M182"/>
    <mergeCell ref="O180:O182"/>
    <mergeCell ref="P180:P182"/>
    <mergeCell ref="Q180:Q182"/>
    <mergeCell ref="R180:R182"/>
    <mergeCell ref="S180:S182"/>
    <mergeCell ref="O177:P177"/>
    <mergeCell ref="Q177:R177"/>
    <mergeCell ref="S177:T177"/>
    <mergeCell ref="C180:C182"/>
    <mergeCell ref="D180:D182"/>
    <mergeCell ref="H180:H182"/>
    <mergeCell ref="I180:I182"/>
    <mergeCell ref="J180:J182"/>
    <mergeCell ref="K180:K182"/>
    <mergeCell ref="L180:L182"/>
    <mergeCell ref="C174:M174"/>
    <mergeCell ref="H175:M175"/>
    <mergeCell ref="H176:J176"/>
    <mergeCell ref="K176:M176"/>
    <mergeCell ref="H177:I177"/>
    <mergeCell ref="J177:K177"/>
    <mergeCell ref="L177:M177"/>
    <mergeCell ref="T166:T168"/>
    <mergeCell ref="C170:M171"/>
    <mergeCell ref="C172:D172"/>
    <mergeCell ref="E172:F172"/>
    <mergeCell ref="H172:M172"/>
    <mergeCell ref="C173:D173"/>
    <mergeCell ref="E173:F173"/>
    <mergeCell ref="H173:M173"/>
    <mergeCell ref="M166:M168"/>
    <mergeCell ref="O166:O168"/>
    <mergeCell ref="P166:P168"/>
    <mergeCell ref="Q166:Q168"/>
    <mergeCell ref="R166:R168"/>
    <mergeCell ref="S166:S168"/>
    <mergeCell ref="O163:P163"/>
    <mergeCell ref="Q163:R163"/>
    <mergeCell ref="S163:T163"/>
    <mergeCell ref="C166:C168"/>
    <mergeCell ref="D166:D168"/>
    <mergeCell ref="H166:H168"/>
    <mergeCell ref="I166:I168"/>
    <mergeCell ref="J166:J168"/>
    <mergeCell ref="K166:K168"/>
    <mergeCell ref="L166:L168"/>
    <mergeCell ref="C160:M160"/>
    <mergeCell ref="H161:M161"/>
    <mergeCell ref="H162:J162"/>
    <mergeCell ref="K162:M162"/>
    <mergeCell ref="H163:I163"/>
    <mergeCell ref="J163:K163"/>
    <mergeCell ref="L163:M163"/>
    <mergeCell ref="T152:T154"/>
    <mergeCell ref="C156:M157"/>
    <mergeCell ref="C158:D158"/>
    <mergeCell ref="E158:F158"/>
    <mergeCell ref="H158:M158"/>
    <mergeCell ref="C159:D159"/>
    <mergeCell ref="E159:F159"/>
    <mergeCell ref="H159:M159"/>
    <mergeCell ref="M152:M154"/>
    <mergeCell ref="O152:O154"/>
    <mergeCell ref="P152:P154"/>
    <mergeCell ref="Q152:Q154"/>
    <mergeCell ref="R152:R154"/>
    <mergeCell ref="S152:S154"/>
    <mergeCell ref="O149:P149"/>
    <mergeCell ref="Q149:R149"/>
    <mergeCell ref="S149:T149"/>
    <mergeCell ref="C152:C154"/>
    <mergeCell ref="D152:D154"/>
    <mergeCell ref="H152:H154"/>
    <mergeCell ref="I152:I154"/>
    <mergeCell ref="J152:J154"/>
    <mergeCell ref="K152:K154"/>
    <mergeCell ref="L152:L154"/>
    <mergeCell ref="C146:M146"/>
    <mergeCell ref="H147:M147"/>
    <mergeCell ref="H148:J148"/>
    <mergeCell ref="K148:M148"/>
    <mergeCell ref="H149:I149"/>
    <mergeCell ref="J149:K149"/>
    <mergeCell ref="L149:M149"/>
    <mergeCell ref="T138:T140"/>
    <mergeCell ref="C142:M143"/>
    <mergeCell ref="C144:D144"/>
    <mergeCell ref="E144:F144"/>
    <mergeCell ref="H144:M144"/>
    <mergeCell ref="C145:D145"/>
    <mergeCell ref="E145:F145"/>
    <mergeCell ref="H145:M145"/>
    <mergeCell ref="M138:M140"/>
    <mergeCell ref="O138:O140"/>
    <mergeCell ref="P138:P140"/>
    <mergeCell ref="Q138:Q140"/>
    <mergeCell ref="R138:R140"/>
    <mergeCell ref="S138:S140"/>
    <mergeCell ref="O135:P135"/>
    <mergeCell ref="Q135:R135"/>
    <mergeCell ref="S135:T135"/>
    <mergeCell ref="C138:C140"/>
    <mergeCell ref="D138:D140"/>
    <mergeCell ref="H138:H140"/>
    <mergeCell ref="I138:I140"/>
    <mergeCell ref="J138:J140"/>
    <mergeCell ref="K138:K140"/>
    <mergeCell ref="L138:L140"/>
    <mergeCell ref="C132:M132"/>
    <mergeCell ref="H133:M133"/>
    <mergeCell ref="H134:J134"/>
    <mergeCell ref="K134:M134"/>
    <mergeCell ref="H135:I135"/>
    <mergeCell ref="J135:K135"/>
    <mergeCell ref="L135:M135"/>
    <mergeCell ref="T124:T126"/>
    <mergeCell ref="C128:M129"/>
    <mergeCell ref="C130:D130"/>
    <mergeCell ref="E130:F130"/>
    <mergeCell ref="H130:M130"/>
    <mergeCell ref="C131:D131"/>
    <mergeCell ref="E131:F131"/>
    <mergeCell ref="H131:M131"/>
    <mergeCell ref="M124:M126"/>
    <mergeCell ref="O124:O126"/>
    <mergeCell ref="P124:P126"/>
    <mergeCell ref="Q124:Q126"/>
    <mergeCell ref="R124:R126"/>
    <mergeCell ref="S124:S126"/>
    <mergeCell ref="O121:P121"/>
    <mergeCell ref="Q121:R121"/>
    <mergeCell ref="S121:T121"/>
    <mergeCell ref="C124:C126"/>
    <mergeCell ref="D124:D126"/>
    <mergeCell ref="H124:H126"/>
    <mergeCell ref="I124:I126"/>
    <mergeCell ref="J124:J126"/>
    <mergeCell ref="K124:K126"/>
    <mergeCell ref="L124:L126"/>
    <mergeCell ref="C118:M118"/>
    <mergeCell ref="H119:M119"/>
    <mergeCell ref="H120:J120"/>
    <mergeCell ref="K120:M120"/>
    <mergeCell ref="H121:I121"/>
    <mergeCell ref="J121:K121"/>
    <mergeCell ref="L121:M121"/>
    <mergeCell ref="T110:T112"/>
    <mergeCell ref="C114:M115"/>
    <mergeCell ref="C116:D116"/>
    <mergeCell ref="E116:F116"/>
    <mergeCell ref="H116:M116"/>
    <mergeCell ref="C117:D117"/>
    <mergeCell ref="E117:F117"/>
    <mergeCell ref="H117:M117"/>
    <mergeCell ref="M110:M112"/>
    <mergeCell ref="O110:O112"/>
    <mergeCell ref="P110:P112"/>
    <mergeCell ref="Q110:Q112"/>
    <mergeCell ref="R110:R112"/>
    <mergeCell ref="S110:S112"/>
    <mergeCell ref="O107:P107"/>
    <mergeCell ref="Q107:R107"/>
    <mergeCell ref="S107:T107"/>
    <mergeCell ref="C110:C112"/>
    <mergeCell ref="D110:D112"/>
    <mergeCell ref="H110:H112"/>
    <mergeCell ref="I110:I112"/>
    <mergeCell ref="J110:J112"/>
    <mergeCell ref="K110:K112"/>
    <mergeCell ref="L110:L112"/>
    <mergeCell ref="C104:M104"/>
    <mergeCell ref="H105:M105"/>
    <mergeCell ref="H106:J106"/>
    <mergeCell ref="K106:M106"/>
    <mergeCell ref="H107:I107"/>
    <mergeCell ref="J107:K107"/>
    <mergeCell ref="L107:M107"/>
    <mergeCell ref="T96:T98"/>
    <mergeCell ref="C100:M101"/>
    <mergeCell ref="C102:D102"/>
    <mergeCell ref="E102:F102"/>
    <mergeCell ref="H102:M102"/>
    <mergeCell ref="C103:D103"/>
    <mergeCell ref="E103:F103"/>
    <mergeCell ref="H103:M103"/>
    <mergeCell ref="M96:M98"/>
    <mergeCell ref="O96:O98"/>
    <mergeCell ref="P96:P98"/>
    <mergeCell ref="Q96:Q98"/>
    <mergeCell ref="R96:R98"/>
    <mergeCell ref="S96:S98"/>
    <mergeCell ref="O93:P93"/>
    <mergeCell ref="Q93:R93"/>
    <mergeCell ref="S93:T93"/>
    <mergeCell ref="C96:C98"/>
    <mergeCell ref="D96:D98"/>
    <mergeCell ref="H96:H98"/>
    <mergeCell ref="I96:I98"/>
    <mergeCell ref="J96:J98"/>
    <mergeCell ref="K96:K98"/>
    <mergeCell ref="L96:L98"/>
    <mergeCell ref="C90:M90"/>
    <mergeCell ref="H91:M91"/>
    <mergeCell ref="H92:J92"/>
    <mergeCell ref="K92:M92"/>
    <mergeCell ref="H93:I93"/>
    <mergeCell ref="J93:K93"/>
    <mergeCell ref="L93:M93"/>
    <mergeCell ref="T82:T84"/>
    <mergeCell ref="C86:M87"/>
    <mergeCell ref="C88:D88"/>
    <mergeCell ref="E88:F88"/>
    <mergeCell ref="H88:M88"/>
    <mergeCell ref="C89:D89"/>
    <mergeCell ref="E89:F89"/>
    <mergeCell ref="H89:M89"/>
    <mergeCell ref="M82:M84"/>
    <mergeCell ref="O82:O84"/>
    <mergeCell ref="P82:P84"/>
    <mergeCell ref="Q82:Q84"/>
    <mergeCell ref="R82:R84"/>
    <mergeCell ref="S82:S84"/>
    <mergeCell ref="O79:P79"/>
    <mergeCell ref="Q79:R79"/>
    <mergeCell ref="S79:T79"/>
    <mergeCell ref="C82:C84"/>
    <mergeCell ref="D82:D84"/>
    <mergeCell ref="H82:H84"/>
    <mergeCell ref="I82:I84"/>
    <mergeCell ref="J82:J84"/>
    <mergeCell ref="K82:K84"/>
    <mergeCell ref="L82:L84"/>
    <mergeCell ref="C76:M76"/>
    <mergeCell ref="H77:M77"/>
    <mergeCell ref="H78:J78"/>
    <mergeCell ref="K78:M78"/>
    <mergeCell ref="H79:I79"/>
    <mergeCell ref="J79:K79"/>
    <mergeCell ref="L79:M79"/>
    <mergeCell ref="T68:T70"/>
    <mergeCell ref="C72:M73"/>
    <mergeCell ref="C74:D74"/>
    <mergeCell ref="E74:F74"/>
    <mergeCell ref="H74:M74"/>
    <mergeCell ref="C75:D75"/>
    <mergeCell ref="E75:F75"/>
    <mergeCell ref="H75:M75"/>
    <mergeCell ref="M68:M70"/>
    <mergeCell ref="O68:O70"/>
    <mergeCell ref="P68:P70"/>
    <mergeCell ref="Q68:Q70"/>
    <mergeCell ref="R68:R70"/>
    <mergeCell ref="S68:S70"/>
    <mergeCell ref="O65:P65"/>
    <mergeCell ref="Q65:R65"/>
    <mergeCell ref="S65:T65"/>
    <mergeCell ref="C68:C70"/>
    <mergeCell ref="D68:D70"/>
    <mergeCell ref="H68:H70"/>
    <mergeCell ref="I68:I70"/>
    <mergeCell ref="J68:J70"/>
    <mergeCell ref="K68:K70"/>
    <mergeCell ref="L68:L70"/>
    <mergeCell ref="C62:M62"/>
    <mergeCell ref="H63:M63"/>
    <mergeCell ref="H64:J64"/>
    <mergeCell ref="K64:M64"/>
    <mergeCell ref="H65:I65"/>
    <mergeCell ref="J65:K65"/>
    <mergeCell ref="L65:M65"/>
    <mergeCell ref="T54:T56"/>
    <mergeCell ref="C58:M59"/>
    <mergeCell ref="C60:D60"/>
    <mergeCell ref="E60:F60"/>
    <mergeCell ref="H60:M60"/>
    <mergeCell ref="C61:D61"/>
    <mergeCell ref="E61:F61"/>
    <mergeCell ref="H61:M61"/>
    <mergeCell ref="M54:M56"/>
    <mergeCell ref="O54:O56"/>
    <mergeCell ref="P54:P56"/>
    <mergeCell ref="Q54:Q56"/>
    <mergeCell ref="R54:R56"/>
    <mergeCell ref="S54:S56"/>
    <mergeCell ref="O51:P51"/>
    <mergeCell ref="Q51:R51"/>
    <mergeCell ref="S51:T51"/>
    <mergeCell ref="C54:C56"/>
    <mergeCell ref="D54:D56"/>
    <mergeCell ref="H54:H56"/>
    <mergeCell ref="I54:I56"/>
    <mergeCell ref="J54:J56"/>
    <mergeCell ref="K54:K56"/>
    <mergeCell ref="L54:L56"/>
    <mergeCell ref="C48:M48"/>
    <mergeCell ref="H49:M49"/>
    <mergeCell ref="H50:J50"/>
    <mergeCell ref="K50:M50"/>
    <mergeCell ref="H51:I51"/>
    <mergeCell ref="J51:K51"/>
    <mergeCell ref="L51:M51"/>
    <mergeCell ref="T40:T42"/>
    <mergeCell ref="C44:M45"/>
    <mergeCell ref="C46:D46"/>
    <mergeCell ref="E46:F46"/>
    <mergeCell ref="H46:M46"/>
    <mergeCell ref="C47:D47"/>
    <mergeCell ref="E47:F47"/>
    <mergeCell ref="H47:M47"/>
    <mergeCell ref="M40:M42"/>
    <mergeCell ref="O40:O42"/>
    <mergeCell ref="P40:P42"/>
    <mergeCell ref="Q40:Q42"/>
    <mergeCell ref="R40:R42"/>
    <mergeCell ref="S40:S42"/>
    <mergeCell ref="O37:P37"/>
    <mergeCell ref="Q37:R37"/>
    <mergeCell ref="S37:T37"/>
    <mergeCell ref="C40:C42"/>
    <mergeCell ref="D40:D42"/>
    <mergeCell ref="H40:H42"/>
    <mergeCell ref="I40:I42"/>
    <mergeCell ref="J40:J42"/>
    <mergeCell ref="K40:K42"/>
    <mergeCell ref="L40:L42"/>
    <mergeCell ref="C34:M34"/>
    <mergeCell ref="H35:M35"/>
    <mergeCell ref="H36:J36"/>
    <mergeCell ref="K36:M36"/>
    <mergeCell ref="H37:I37"/>
    <mergeCell ref="J37:K37"/>
    <mergeCell ref="L37:M37"/>
    <mergeCell ref="T26:T28"/>
    <mergeCell ref="C30:M31"/>
    <mergeCell ref="C32:D32"/>
    <mergeCell ref="E32:F32"/>
    <mergeCell ref="H32:M32"/>
    <mergeCell ref="C33:D33"/>
    <mergeCell ref="E33:F33"/>
    <mergeCell ref="H33:M33"/>
    <mergeCell ref="M26:M28"/>
    <mergeCell ref="O26:O28"/>
    <mergeCell ref="P26:P28"/>
    <mergeCell ref="Q26:Q28"/>
    <mergeCell ref="R26:R28"/>
    <mergeCell ref="S26:S28"/>
    <mergeCell ref="O23:P23"/>
    <mergeCell ref="Q23:R23"/>
    <mergeCell ref="S23:T23"/>
    <mergeCell ref="C26:C28"/>
    <mergeCell ref="D26:D28"/>
    <mergeCell ref="H26:H28"/>
    <mergeCell ref="I26:I28"/>
    <mergeCell ref="J26:J28"/>
    <mergeCell ref="K26:K28"/>
    <mergeCell ref="L26:L28"/>
    <mergeCell ref="C20:M20"/>
    <mergeCell ref="H21:M21"/>
    <mergeCell ref="H22:J22"/>
    <mergeCell ref="K22:M22"/>
    <mergeCell ref="H23:I23"/>
    <mergeCell ref="J23:K23"/>
    <mergeCell ref="L23:M23"/>
    <mergeCell ref="C19:D19"/>
    <mergeCell ref="E19:F19"/>
    <mergeCell ref="H19:M19"/>
    <mergeCell ref="M12:M14"/>
    <mergeCell ref="O12:O14"/>
    <mergeCell ref="P12:P14"/>
    <mergeCell ref="Q12:Q14"/>
    <mergeCell ref="R12:R14"/>
    <mergeCell ref="S12:S14"/>
    <mergeCell ref="O9:P9"/>
    <mergeCell ref="Q9:R9"/>
    <mergeCell ref="S9:T9"/>
    <mergeCell ref="C12:C14"/>
    <mergeCell ref="D12:D14"/>
    <mergeCell ref="H12:H14"/>
    <mergeCell ref="I12:I14"/>
    <mergeCell ref="J12:J14"/>
    <mergeCell ref="K12:K14"/>
    <mergeCell ref="L12:L14"/>
    <mergeCell ref="C6:M6"/>
    <mergeCell ref="H7:M7"/>
    <mergeCell ref="H8:J8"/>
    <mergeCell ref="K8:M8"/>
    <mergeCell ref="H9:I9"/>
    <mergeCell ref="J9:K9"/>
    <mergeCell ref="L9:M9"/>
    <mergeCell ref="C2:M3"/>
    <mergeCell ref="C4:D4"/>
    <mergeCell ref="E4:F4"/>
    <mergeCell ref="H4:M4"/>
    <mergeCell ref="C5:D5"/>
    <mergeCell ref="E5:F5"/>
    <mergeCell ref="H5:M5"/>
    <mergeCell ref="T12:T14"/>
    <mergeCell ref="C16:M17"/>
    <mergeCell ref="C18:D18"/>
    <mergeCell ref="E18:F18"/>
    <mergeCell ref="H18:M18"/>
  </mergeCells>
  <dataValidations count="4">
    <dataValidation allowBlank="1" showDropDown="1" showInputMessage="1" showErrorMessage="1" sqref="E10:E12 G14 G10:G12 E14 E24:E26 G28 G24:G26 E28 E38:E40 E66:E68 E80:E82 E728 E742 E616 E630 E504 E518 E448 E392 E220:E222 E234:E236 E248:E250 E262:E264 E276:E278 E290:E292 E304:E306 E318:E320 E332:E334 E346:E348 E360:E362 E374:E376 E388:E390 E402:E404 E416:E418 E430:E432 E444:E446 E458:E460 E472:E474 E486:E488 E500:E502 E514:E516 E528:E530 E542:E544 E556:E558 E570:E572 E584:E586 E598:E600 E612:E614 E626:E628 E640:E642 E654:E656 E668:E670 E682:E684 E696:E698 E710:E712 E724:E726 E738:E740 E752:E754 E766:E768 E780:E782 E794:E796 G42 G56 G70 G84 E756 E770 E644 E658 E532 E546 E462 E406 G224 G238 G252 G266 G280 G294 G308 G322 G336 G350 G364 G378 G392 G406 G420 G434 G448 G462 G476 G490 G504 G518 G532 G546 G560 G574 G588 G602 G616 G630 G644 G658 G672 G686 G700 G714 G728 G742 G756 G770 G784 G798 G38:G40 G66:G68 G80:G82 E784 E798 E672 E686 E560 E574 E476 E420 G220:G222 G234:G236 G248:G250 G262:G264 G276:G278 G290:G292 G304:G306 G318:G320 G332:G334 G346:G348 G360:G362 G374:G376 G388:G390 G402:G404 G416:G418 G430:G432 G444:G446 G458:G460 G472:G474 G486:G488 G500:G502 G514:G516 G528:G530 G542:G544 G556:G558 G570:G572 G584:G586 G598:G600 G612:G614 G626:G628 G640:G642 G654:G656 G668:G670 G682:G684 G696:G698 G710:G712 G724:G726 G738:G740 G752:G754 G766:G768 G780:G782 G794:G796 E42 E56 E70 E84 G52:G54 E52:E54 E700 E714 E588 E602 E490 E434 E224 E238 E252 E266 E280 E294 E308 E322 E336 E350 E364 E378"/>
    <dataValidation type="list" allowBlank="1" showInputMessage="1" showErrorMessage="1" sqref="H5:M5 H19:M19 H33:M33 H47:M47 H61:M61 H75:M75 H789:M789 H775:M775 H89:M89 H103:M103 H117:M117 H145:M145 H131:M131 H159:M159 H187:M187 H215:M215 H229:M229 H243:M243 H257:M257 H271:M271 H285:M285 H299:M299 H313:M313 H327:M327 H341:M341 H355:M355 H369:M369 H383:M383 H397:M397 H411:M411 H425:M425 H439:M439 H453:M453 H467:M467 H481:M481 H495:M495 H509:M509 H523:M523 H537:M537 H551:M551 H565:M565 H579:M579 H593:M593 H607:M607 H621:M621 H635:M635 H649:M649 H663:M663 H677:M677 H691:M691 H705:M705 H719:M719 H733:M733 H747:M747 H761:M761 H173:M173 H201:M201">
      <formula1>$Y$7:$Y$15</formula1>
    </dataValidation>
    <dataValidation type="list" allowBlank="1" showInputMessage="1" showErrorMessage="1" sqref="G15 G29 G43 G57 G71 G85 G99 G799 G127 G785 G155 G771 G183 G197 G211 G225 G239 G253 G267 G281 G295 G309 G323 G337 G351 G365 G379 G393 G407 G421 G435 G449 G463 G477 G491 G505 G519 G533 G547 G561 G575 G589 G603 G617 G631 G645 G659 G673 G687 G701 G715 G729 G743 G757">
      <formula1>#REF!</formula1>
    </dataValidation>
    <dataValidation type="list" allowBlank="1" showInputMessage="1" showErrorMessage="1" sqref="G113 G141 G169">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8</vt:i4>
      </vt:variant>
    </vt:vector>
  </HeadingPairs>
  <TitlesOfParts>
    <vt:vector size="8" baseType="lpstr">
      <vt:lpstr>ERKEKLER</vt:lpstr>
      <vt:lpstr>KADINLAR</vt:lpstr>
      <vt:lpstr>BÖLGELER</vt:lpstr>
      <vt:lpstr>MAÇ PROGRAMLARI</vt:lpstr>
      <vt:lpstr>GRUPLAR ERKEK </vt:lpstr>
      <vt:lpstr>GRUPLAR KADIN</vt:lpstr>
      <vt:lpstr>ERKEK BİREYSEL </vt:lpstr>
      <vt:lpstr>KADIN BİREYSEL </vt:lpstr>
    </vt:vector>
  </TitlesOfParts>
  <Company>Orman Genel Müdürlüğü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Kullanıcısı</dc:creator>
  <cp:lastModifiedBy>w8</cp:lastModifiedBy>
  <cp:lastPrinted>2022-06-08T08:39:56Z</cp:lastPrinted>
  <dcterms:created xsi:type="dcterms:W3CDTF">2018-08-27T14:59:47Z</dcterms:created>
  <dcterms:modified xsi:type="dcterms:W3CDTF">2023-08-18T09:00:00Z</dcterms:modified>
</cp:coreProperties>
</file>